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J27" i="1"/>
  <c r="H27"/>
  <c r="I27" s="1"/>
  <c r="F27"/>
  <c r="L27" s="1"/>
  <c r="A27"/>
  <c r="J26"/>
  <c r="H26"/>
  <c r="I26" s="1"/>
  <c r="F26"/>
  <c r="L26" s="1"/>
  <c r="A26"/>
  <c r="O25"/>
  <c r="N25"/>
  <c r="J25"/>
  <c r="H25"/>
  <c r="I25" s="1"/>
  <c r="F25"/>
  <c r="L25" s="1"/>
  <c r="A25"/>
  <c r="O24"/>
  <c r="N24"/>
  <c r="J24"/>
  <c r="H24"/>
  <c r="I24" s="1"/>
  <c r="F24"/>
  <c r="L24" s="1"/>
  <c r="A24"/>
  <c r="O23"/>
  <c r="N23"/>
  <c r="J23"/>
  <c r="H23"/>
  <c r="I23" s="1"/>
  <c r="F23"/>
  <c r="L23" s="1"/>
  <c r="A23"/>
  <c r="J22"/>
  <c r="H22"/>
  <c r="I22" s="1"/>
  <c r="F22"/>
  <c r="L22" s="1"/>
  <c r="A22"/>
  <c r="J21"/>
  <c r="H21"/>
  <c r="I21" s="1"/>
  <c r="F21"/>
  <c r="L21" s="1"/>
  <c r="A21"/>
  <c r="J20"/>
  <c r="H20"/>
  <c r="I20" s="1"/>
  <c r="F20"/>
  <c r="L20" s="1"/>
  <c r="A20"/>
  <c r="J19"/>
  <c r="H19"/>
  <c r="I19" s="1"/>
  <c r="F19"/>
  <c r="L19" s="1"/>
  <c r="A19"/>
  <c r="J18"/>
  <c r="H18"/>
  <c r="I18" s="1"/>
  <c r="F18"/>
  <c r="L18" s="1"/>
  <c r="A18"/>
  <c r="J17"/>
  <c r="J28" s="1"/>
  <c r="H17"/>
  <c r="H28" s="1"/>
  <c r="F17"/>
  <c r="F28" s="1"/>
  <c r="A17"/>
  <c r="M11"/>
  <c r="L11"/>
  <c r="K11"/>
  <c r="J11"/>
  <c r="I11"/>
  <c r="H11"/>
  <c r="G11"/>
  <c r="F11"/>
  <c r="E11"/>
  <c r="D11"/>
  <c r="C11"/>
  <c r="N11" s="1"/>
  <c r="M10"/>
  <c r="L10"/>
  <c r="K10"/>
  <c r="J10"/>
  <c r="I10"/>
  <c r="H10"/>
  <c r="G10"/>
  <c r="F10"/>
  <c r="E10"/>
  <c r="D10"/>
  <c r="N10" s="1"/>
  <c r="C10"/>
  <c r="M9"/>
  <c r="L9"/>
  <c r="K9"/>
  <c r="J9"/>
  <c r="I9"/>
  <c r="H9"/>
  <c r="G9"/>
  <c r="F9"/>
  <c r="E9"/>
  <c r="D9"/>
  <c r="C9"/>
  <c r="N9" s="1"/>
  <c r="M8"/>
  <c r="L8"/>
  <c r="K8"/>
  <c r="J8"/>
  <c r="I8"/>
  <c r="H8"/>
  <c r="G8"/>
  <c r="F8"/>
  <c r="E8"/>
  <c r="D8"/>
  <c r="C8"/>
  <c r="N8" s="1"/>
  <c r="M7"/>
  <c r="L7"/>
  <c r="K7"/>
  <c r="J7"/>
  <c r="I7"/>
  <c r="H7"/>
  <c r="G7"/>
  <c r="F7"/>
  <c r="E7"/>
  <c r="D7"/>
  <c r="C7"/>
  <c r="N7" s="1"/>
  <c r="M6"/>
  <c r="L6"/>
  <c r="K6"/>
  <c r="J6"/>
  <c r="I6"/>
  <c r="H6"/>
  <c r="G6"/>
  <c r="F6"/>
  <c r="E6"/>
  <c r="D6"/>
  <c r="C6"/>
  <c r="N6" s="1"/>
  <c r="M5"/>
  <c r="M12" s="1"/>
  <c r="L5"/>
  <c r="L12" s="1"/>
  <c r="K5"/>
  <c r="K12" s="1"/>
  <c r="J5"/>
  <c r="J12" s="1"/>
  <c r="I5"/>
  <c r="I12" s="1"/>
  <c r="H5"/>
  <c r="H12" s="1"/>
  <c r="G5"/>
  <c r="G12" s="1"/>
  <c r="F5"/>
  <c r="F12" s="1"/>
  <c r="E5"/>
  <c r="E12" s="1"/>
  <c r="D5"/>
  <c r="D12" s="1"/>
  <c r="C5"/>
  <c r="C12" s="1"/>
  <c r="N12" l="1"/>
  <c r="N17"/>
  <c r="L28"/>
  <c r="G28" s="1"/>
  <c r="E13"/>
  <c r="I13"/>
  <c r="M13"/>
  <c r="O9"/>
  <c r="O11"/>
  <c r="K28"/>
  <c r="K18"/>
  <c r="K19"/>
  <c r="K20"/>
  <c r="K21"/>
  <c r="K22"/>
  <c r="K23"/>
  <c r="K24"/>
  <c r="K25"/>
  <c r="K26"/>
  <c r="K27"/>
  <c r="D13"/>
  <c r="H13"/>
  <c r="L13"/>
  <c r="O8"/>
  <c r="I28"/>
  <c r="N5"/>
  <c r="O5" s="1"/>
  <c r="L17"/>
  <c r="G18"/>
  <c r="G19"/>
  <c r="G20"/>
  <c r="G21"/>
  <c r="G22"/>
  <c r="G23"/>
  <c r="G24"/>
  <c r="G25"/>
  <c r="G26"/>
  <c r="G27"/>
  <c r="N13" l="1"/>
  <c r="O12"/>
  <c r="K17"/>
  <c r="I17"/>
  <c r="G17"/>
  <c r="O6"/>
  <c r="J13"/>
  <c r="F13"/>
  <c r="O10"/>
  <c r="O7"/>
  <c r="K13"/>
  <c r="G13"/>
  <c r="C13"/>
</calcChain>
</file>

<file path=xl/comments1.xml><?xml version="1.0" encoding="utf-8"?>
<comments xmlns="http://schemas.openxmlformats.org/spreadsheetml/2006/main">
  <authors>
    <author>Autor</author>
  </authors>
  <commentList>
    <comment ref="N17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Automatikusan kitöltődik! Az igényelt támogatás összege a projektben igényelhető támogatás minimum és maximum összegei közé kell hogy essen. / Vypĺní sa automaticky! Výška podpory musí spadať medzi minimálnu a maximálnu výšku možnej podpory projektu.</t>
        </r>
      </text>
    </comment>
  </commentList>
</comments>
</file>

<file path=xl/sharedStrings.xml><?xml version="1.0" encoding="utf-8"?>
<sst xmlns="http://schemas.openxmlformats.org/spreadsheetml/2006/main" count="46" uniqueCount="37">
  <si>
    <r>
      <t xml:space="preserve">Projekt költségvetés 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 xml:space="preserve"> Súhrnný rozpočet projektu</t>
    </r>
  </si>
  <si>
    <r>
      <t xml:space="preserve">Költségvetés EUR-ban (ÁFA-val) / </t>
    </r>
    <r>
      <rPr>
        <b/>
        <sz val="8"/>
        <rFont val="Arial"/>
        <family val="2"/>
        <charset val="238"/>
      </rPr>
      <t>Rozpočet v EUR (s DPH)</t>
    </r>
  </si>
  <si>
    <t xml:space="preserve"> CSAK A SÁRGA MEZŐKET TÖLTSE KI!!! / VYPĽŇAJTE LEN POLIA VYZNAČENÉ ŽLTOU FARBOU !!!</t>
  </si>
  <si>
    <r>
      <t xml:space="preserve">Költségvetési kategória / </t>
    </r>
    <r>
      <rPr>
        <b/>
        <sz val="8"/>
        <rFont val="Arial"/>
        <family val="2"/>
        <charset val="238"/>
      </rPr>
      <t xml:space="preserve">Rozpočtová položka </t>
    </r>
  </si>
  <si>
    <t>Pálháza Város Önkormányzat</t>
  </si>
  <si>
    <t>Obec Ždaňa</t>
  </si>
  <si>
    <t>Obec Čaňa</t>
  </si>
  <si>
    <t>Obec Skároš</t>
  </si>
  <si>
    <t>Obec Trstené pri Hornáde</t>
  </si>
  <si>
    <t>Obec Gyňov</t>
  </si>
  <si>
    <t>Hollóháza Község Önkormányzata</t>
  </si>
  <si>
    <t>Füzérkomlós Község Önkormányzata</t>
  </si>
  <si>
    <t>Füzér Község Önkormányzata</t>
  </si>
  <si>
    <t>Közlekedési, Hírközlési és Energiaügyi Minisztérium - Közlekedésfejlesztési Koordinációs Központ</t>
  </si>
  <si>
    <t>Partner 10</t>
  </si>
  <si>
    <r>
      <t xml:space="preserve">Összes / </t>
    </r>
    <r>
      <rPr>
        <b/>
        <sz val="8"/>
        <rFont val="Arial"/>
        <family val="2"/>
        <charset val="238"/>
      </rPr>
      <t xml:space="preserve">Celkom </t>
    </r>
  </si>
  <si>
    <t>%</t>
  </si>
  <si>
    <r>
      <t xml:space="preserve">1. Előkészítő (korábban felmerült) költségek  / </t>
    </r>
    <r>
      <rPr>
        <b/>
        <sz val="7"/>
        <rFont val="Arial"/>
        <family val="2"/>
        <charset val="238"/>
      </rPr>
      <t xml:space="preserve">Náklady na prípravu projektu </t>
    </r>
  </si>
  <si>
    <r>
      <t xml:space="preserve">2. Személyi költség/ </t>
    </r>
    <r>
      <rPr>
        <b/>
        <sz val="7"/>
        <rFont val="Arial"/>
        <family val="2"/>
        <charset val="238"/>
      </rPr>
      <t>Personálne náklady</t>
    </r>
  </si>
  <si>
    <r>
      <t xml:space="preserve">3. Útiköltség és alapellátmány/napidíj és szállás/ </t>
    </r>
    <r>
      <rPr>
        <b/>
        <sz val="7"/>
        <rFont val="Arial"/>
        <family val="2"/>
        <charset val="238"/>
      </rPr>
      <t xml:space="preserve">Cestovné, ubytovanie a diéty </t>
    </r>
  </si>
  <si>
    <r>
      <t xml:space="preserve">4. Szolgáltatások és termékek / </t>
    </r>
    <r>
      <rPr>
        <b/>
        <sz val="7"/>
        <rFont val="Arial"/>
        <family val="2"/>
        <charset val="238"/>
      </rPr>
      <t>Externé služby a tovary</t>
    </r>
  </si>
  <si>
    <r>
      <t xml:space="preserve">5. Beszerzések  / </t>
    </r>
    <r>
      <rPr>
        <b/>
        <sz val="7"/>
        <rFont val="Arial"/>
        <family val="2"/>
        <charset val="238"/>
      </rPr>
      <t xml:space="preserve">Dodávky </t>
    </r>
  </si>
  <si>
    <r>
      <t xml:space="preserve">6. Építés / </t>
    </r>
    <r>
      <rPr>
        <b/>
        <sz val="7"/>
        <rFont val="Arial"/>
        <family val="2"/>
        <charset val="238"/>
      </rPr>
      <t>Investície</t>
    </r>
  </si>
  <si>
    <r>
      <t xml:space="preserve">7. Rezsi, működési és adminisztratív költségek / </t>
    </r>
    <r>
      <rPr>
        <b/>
        <sz val="7"/>
        <rFont val="Arial"/>
        <family val="2"/>
        <charset val="238"/>
      </rPr>
      <t xml:space="preserve">Režijné, prevádzkové a administratívne náklady </t>
    </r>
  </si>
  <si>
    <r>
      <t>Összes elszámolható  költség</t>
    </r>
    <r>
      <rPr>
        <b/>
        <sz val="7"/>
        <rFont val="Arial"/>
        <family val="2"/>
        <charset val="238"/>
      </rPr>
      <t xml:space="preserve"> / Celkové oprávnené náklady </t>
    </r>
  </si>
  <si>
    <r>
      <t>Projektben résztvevő, támogatásban részesülő partnerek</t>
    </r>
    <r>
      <rPr>
        <b/>
        <sz val="8"/>
        <rFont val="Arial"/>
        <family val="2"/>
      </rPr>
      <t xml:space="preserve"> / Projektoví partneri oprávnení na príspevok z rozpočtu </t>
    </r>
  </si>
  <si>
    <r>
      <t xml:space="preserve">Támogatásban részesülő szervezet neve / </t>
    </r>
    <r>
      <rPr>
        <b/>
        <sz val="8"/>
        <rFont val="Arial"/>
        <family val="2"/>
      </rPr>
      <t>Názov organizácie oprávnenej na podporu</t>
    </r>
  </si>
  <si>
    <r>
      <t xml:space="preserve">Megye / </t>
    </r>
    <r>
      <rPr>
        <b/>
        <sz val="8"/>
        <rFont val="Arial"/>
        <family val="2"/>
        <charset val="238"/>
      </rPr>
      <t>Samosprávny kraj</t>
    </r>
  </si>
  <si>
    <r>
      <t>ERFA/</t>
    </r>
    <r>
      <rPr>
        <b/>
        <sz val="8"/>
        <rFont val="Arial"/>
        <family val="2"/>
        <charset val="238"/>
      </rPr>
      <t xml:space="preserve"> Príspevok z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ERDF (EUR)</t>
    </r>
  </si>
  <si>
    <r>
      <t xml:space="preserve">Kormányzati társfin. / </t>
    </r>
    <r>
      <rPr>
        <b/>
        <sz val="8"/>
        <rFont val="Arial"/>
        <family val="2"/>
        <charset val="238"/>
      </rPr>
      <t>Príspevok zo</t>
    </r>
    <r>
      <rPr>
        <sz val="8"/>
        <rFont val="Arial"/>
        <family val="2"/>
        <charset val="238"/>
      </rPr>
      <t xml:space="preserve"> š</t>
    </r>
    <r>
      <rPr>
        <b/>
        <sz val="8"/>
        <rFont val="Arial"/>
        <family val="2"/>
        <charset val="238"/>
      </rPr>
      <t>tátneho rozpočtu (EUR)</t>
    </r>
  </si>
  <si>
    <r>
      <t>Saját önerő /</t>
    </r>
    <r>
      <rPr>
        <b/>
        <sz val="8"/>
        <rFont val="Arial"/>
        <family val="2"/>
        <charset val="238"/>
      </rPr>
      <t xml:space="preserve"> Vlastné spolufinancovanie (EUR)</t>
    </r>
  </si>
  <si>
    <r>
      <t xml:space="preserve">Összes / </t>
    </r>
    <r>
      <rPr>
        <b/>
        <sz val="8"/>
        <rFont val="Arial"/>
        <family val="2"/>
        <charset val="238"/>
      </rPr>
      <t>Celkom (EUR)</t>
    </r>
  </si>
  <si>
    <r>
      <t>Igényelt támogatás</t>
    </r>
    <r>
      <rPr>
        <b/>
        <sz val="8"/>
        <rFont val="Arial"/>
        <family val="2"/>
        <charset val="238"/>
      </rPr>
      <t xml:space="preserve"> (ERFA) / Výška podpory z ERDF</t>
    </r>
  </si>
  <si>
    <t>Borsod-Abaúj-Zemplén megye</t>
  </si>
  <si>
    <t>Košický samosprávny kraj</t>
  </si>
  <si>
    <r>
      <t xml:space="preserve">A projektben igényelhető támogatás összege (min-max) / </t>
    </r>
    <r>
      <rPr>
        <b/>
        <sz val="8"/>
        <rFont val="Arial"/>
        <family val="2"/>
      </rPr>
      <t>Výška možnej podpory v projekte (min-max)</t>
    </r>
  </si>
  <si>
    <t>Budapest</t>
  </si>
</sst>
</file>

<file path=xl/styles.xml><?xml version="1.0" encoding="utf-8"?>
<styleSheet xmlns="http://schemas.openxmlformats.org/spreadsheetml/2006/main">
  <numFmts count="2">
    <numFmt numFmtId="164" formatCode="#,##0.00\ [$EUR]"/>
    <numFmt numFmtId="165" formatCode="#,##0\ [$EUR]"/>
  </numFmts>
  <fonts count="21"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color indexed="10"/>
      <name val="Arial"/>
      <family val="2"/>
      <charset val="238"/>
    </font>
    <font>
      <sz val="7"/>
      <name val="Times New Roman"/>
      <family val="1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0" xfId="0" applyFont="1" applyAlignment="1">
      <alignment wrapText="1"/>
    </xf>
    <xf numFmtId="4" fontId="6" fillId="0" borderId="0" xfId="0" applyNumberFormat="1" applyFont="1" applyFill="1" applyBorder="1" applyAlignment="1">
      <alignment vertical="center" wrapText="1"/>
    </xf>
    <xf numFmtId="0" fontId="0" fillId="0" borderId="0" xfId="0" applyFill="1"/>
    <xf numFmtId="4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7" xfId="0" applyNumberFormat="1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" fontId="4" fillId="2" borderId="11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 wrapText="1"/>
    </xf>
    <xf numFmtId="10" fontId="11" fillId="2" borderId="14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wrapText="1"/>
    </xf>
    <xf numFmtId="0" fontId="9" fillId="4" borderId="0" xfId="0" applyFont="1" applyFill="1" applyAlignment="1">
      <alignment wrapText="1"/>
    </xf>
    <xf numFmtId="4" fontId="4" fillId="2" borderId="17" xfId="0" applyNumberFormat="1" applyFont="1" applyFill="1" applyBorder="1" applyAlignment="1">
      <alignment horizontal="center" vertical="center" wrapText="1"/>
    </xf>
    <xf numFmtId="4" fontId="4" fillId="2" borderId="18" xfId="0" applyNumberFormat="1" applyFont="1" applyFill="1" applyBorder="1" applyAlignment="1">
      <alignment horizontal="center" vertical="center" wrapText="1"/>
    </xf>
    <xf numFmtId="4" fontId="4" fillId="2" borderId="20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23" xfId="0" applyNumberFormat="1" applyFont="1" applyFill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10" fontId="11" fillId="2" borderId="27" xfId="0" applyNumberFormat="1" applyFont="1" applyFill="1" applyBorder="1" applyAlignment="1">
      <alignment horizontal="center" vertical="center" wrapText="1"/>
    </xf>
    <xf numFmtId="10" fontId="4" fillId="5" borderId="24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4" fontId="0" fillId="4" borderId="0" xfId="0" applyNumberFormat="1" applyFill="1" applyBorder="1" applyAlignment="1">
      <alignment horizontal="center" vertical="center" wrapText="1"/>
    </xf>
    <xf numFmtId="4" fontId="4" fillId="4" borderId="0" xfId="0" applyNumberFormat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wrapText="1"/>
    </xf>
    <xf numFmtId="0" fontId="0" fillId="4" borderId="0" xfId="0" applyFill="1" applyAlignment="1">
      <alignment wrapText="1"/>
    </xf>
    <xf numFmtId="0" fontId="4" fillId="2" borderId="3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0" fontId="4" fillId="2" borderId="11" xfId="0" applyNumberFormat="1" applyFont="1" applyFill="1" applyBorder="1" applyAlignment="1">
      <alignment horizontal="center" vertical="center" wrapText="1"/>
    </xf>
    <xf numFmtId="10" fontId="4" fillId="2" borderId="12" xfId="0" applyNumberFormat="1" applyFont="1" applyFill="1" applyBorder="1" applyAlignment="1">
      <alignment horizontal="center" vertical="center" wrapText="1"/>
    </xf>
    <xf numFmtId="4" fontId="4" fillId="2" borderId="36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10" fontId="4" fillId="2" borderId="17" xfId="0" applyNumberFormat="1" applyFont="1" applyFill="1" applyBorder="1" applyAlignment="1">
      <alignment horizontal="center" vertical="center" wrapText="1"/>
    </xf>
    <xf numFmtId="10" fontId="4" fillId="2" borderId="18" xfId="0" applyNumberFormat="1" applyFont="1" applyFill="1" applyBorder="1" applyAlignment="1">
      <alignment horizontal="center" vertical="center" wrapText="1"/>
    </xf>
    <xf numFmtId="4" fontId="4" fillId="2" borderId="13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165" fontId="9" fillId="2" borderId="44" xfId="0" applyNumberFormat="1" applyFont="1" applyFill="1" applyBorder="1" applyAlignment="1">
      <alignment horizontal="center" vertical="center"/>
    </xf>
    <xf numFmtId="165" fontId="9" fillId="2" borderId="45" xfId="0" applyNumberFormat="1" applyFont="1" applyFill="1" applyBorder="1" applyAlignment="1">
      <alignment horizontal="center" vertical="center"/>
    </xf>
    <xf numFmtId="165" fontId="9" fillId="2" borderId="46" xfId="0" applyNumberFormat="1" applyFont="1" applyFill="1" applyBorder="1" applyAlignment="1">
      <alignment horizontal="center" vertical="center"/>
    </xf>
    <xf numFmtId="165" fontId="9" fillId="2" borderId="47" xfId="0" applyNumberFormat="1" applyFont="1" applyFill="1" applyBorder="1" applyAlignment="1">
      <alignment horizontal="center" vertical="center"/>
    </xf>
    <xf numFmtId="165" fontId="9" fillId="2" borderId="48" xfId="0" applyNumberFormat="1" applyFont="1" applyFill="1" applyBorder="1" applyAlignment="1">
      <alignment horizontal="center" vertical="center"/>
    </xf>
    <xf numFmtId="165" fontId="9" fillId="2" borderId="49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vertical="center"/>
    </xf>
    <xf numFmtId="10" fontId="4" fillId="2" borderId="20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0" fontId="4" fillId="2" borderId="6" xfId="0" applyNumberFormat="1" applyFont="1" applyFill="1" applyBorder="1" applyAlignment="1">
      <alignment horizontal="center" vertical="center"/>
    </xf>
    <xf numFmtId="4" fontId="5" fillId="2" borderId="4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10" fontId="4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justify"/>
    </xf>
    <xf numFmtId="0" fontId="18" fillId="0" borderId="0" xfId="0" applyFont="1" applyAlignment="1">
      <alignment horizontal="justify"/>
    </xf>
    <xf numFmtId="2" fontId="5" fillId="2" borderId="19" xfId="0" applyNumberFormat="1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>
      <alignment horizontal="left" vertical="center"/>
    </xf>
    <xf numFmtId="2" fontId="5" fillId="2" borderId="3" xfId="0" applyNumberFormat="1" applyFont="1" applyFill="1" applyBorder="1" applyAlignment="1">
      <alignment horizontal="left" vertical="center"/>
    </xf>
    <xf numFmtId="0" fontId="4" fillId="3" borderId="50" xfId="0" applyFont="1" applyFill="1" applyBorder="1" applyAlignment="1" applyProtection="1">
      <alignment vertical="center"/>
      <protection locked="0"/>
    </xf>
    <xf numFmtId="0" fontId="4" fillId="3" borderId="51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>
      <alignment horizontal="left" wrapText="1"/>
    </xf>
    <xf numFmtId="0" fontId="4" fillId="2" borderId="28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0" fillId="2" borderId="2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left" vertical="center"/>
    </xf>
    <xf numFmtId="2" fontId="5" fillId="2" borderId="39" xfId="0" applyNumberFormat="1" applyFont="1" applyFill="1" applyBorder="1" applyAlignment="1">
      <alignment horizontal="left" vertical="center"/>
    </xf>
    <xf numFmtId="2" fontId="5" fillId="2" borderId="16" xfId="0" applyNumberFormat="1" applyFont="1" applyFill="1" applyBorder="1" applyAlignment="1">
      <alignment horizontal="left" vertical="center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4" fontId="15" fillId="3" borderId="18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left" vertical="center" wrapText="1"/>
    </xf>
    <xf numFmtId="2" fontId="5" fillId="2" borderId="33" xfId="0" applyNumberFormat="1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>
      <alignment horizontal="left" vertical="center" wrapText="1"/>
    </xf>
    <xf numFmtId="49" fontId="15" fillId="3" borderId="34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35" xfId="0" applyNumberFormat="1" applyFont="1" applyFill="1" applyBorder="1" applyAlignment="1" applyProtection="1">
      <alignment horizontal="left" vertical="center" wrapText="1"/>
      <protection locked="0"/>
    </xf>
    <xf numFmtId="164" fontId="16" fillId="2" borderId="37" xfId="0" applyNumberFormat="1" applyFont="1" applyFill="1" applyBorder="1" applyAlignment="1">
      <alignment horizontal="center" vertical="center"/>
    </xf>
    <xf numFmtId="164" fontId="16" fillId="2" borderId="38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left" vertical="center" wrapText="1"/>
    </xf>
    <xf numFmtId="2" fontId="5" fillId="2" borderId="39" xfId="0" applyNumberFormat="1" applyFont="1" applyFill="1" applyBorder="1" applyAlignment="1">
      <alignment horizontal="left" vertical="center" wrapText="1"/>
    </xf>
    <xf numFmtId="2" fontId="5" fillId="2" borderId="16" xfId="0" applyNumberFormat="1" applyFont="1" applyFill="1" applyBorder="1" applyAlignment="1">
      <alignment horizontal="left" vertical="center" wrapText="1"/>
    </xf>
    <xf numFmtId="164" fontId="15" fillId="2" borderId="40" xfId="0" applyNumberFormat="1" applyFont="1" applyFill="1" applyBorder="1" applyAlignment="1">
      <alignment horizontal="center" vertical="center" wrapText="1"/>
    </xf>
    <xf numFmtId="164" fontId="15" fillId="2" borderId="8" xfId="0" applyNumberFormat="1" applyFont="1" applyFill="1" applyBorder="1" applyAlignment="1">
      <alignment horizontal="center" vertical="center" wrapText="1"/>
    </xf>
    <xf numFmtId="164" fontId="15" fillId="2" borderId="41" xfId="0" applyNumberFormat="1" applyFont="1" applyFill="1" applyBorder="1" applyAlignment="1">
      <alignment horizontal="center" vertical="center" wrapText="1"/>
    </xf>
    <xf numFmtId="164" fontId="15" fillId="2" borderId="42" xfId="0" applyNumberFormat="1" applyFont="1" applyFill="1" applyBorder="1" applyAlignment="1">
      <alignment horizontal="center" vertical="center" wrapText="1"/>
    </xf>
    <xf numFmtId="164" fontId="15" fillId="2" borderId="9" xfId="0" applyNumberFormat="1" applyFont="1" applyFill="1" applyBorder="1" applyAlignment="1">
      <alignment horizontal="center" vertical="center" wrapText="1"/>
    </xf>
    <xf numFmtId="164" fontId="15" fillId="2" borderId="43" xfId="0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/>
    </xf>
    <xf numFmtId="0" fontId="9" fillId="2" borderId="15" xfId="0" applyFont="1" applyFill="1" applyBorder="1" applyAlignment="1">
      <alignment wrapText="1"/>
    </xf>
    <xf numFmtId="0" fontId="9" fillId="2" borderId="16" xfId="0" applyFont="1" applyFill="1" applyBorder="1" applyAlignment="1">
      <alignment wrapText="1"/>
    </xf>
    <xf numFmtId="0" fontId="9" fillId="2" borderId="19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2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.9.10/A2.A%20-%20Budget_1_4_havi_bontass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rontpage"/>
      <sheetName val="Budget summary"/>
      <sheetName val="LP - budget "/>
      <sheetName val="LP - budget harmadéves"/>
      <sheetName val="CBP - budget"/>
      <sheetName val="CBP - budget harmadéves"/>
      <sheetName val="Partner 2 - budget"/>
      <sheetName val="Partner 2 - budget harmadéves"/>
      <sheetName val="Partner 3 - budget"/>
      <sheetName val="Partner 3 - budget harmadéves"/>
      <sheetName val="Partner 4 - budget"/>
      <sheetName val="Partner 4 - budget harmadéves"/>
      <sheetName val="Partner 5 - budget"/>
      <sheetName val="Partner 5 - budget harmadév"/>
      <sheetName val="Partner 6 - budget"/>
      <sheetName val="Partner 6 - budget harmadéves"/>
      <sheetName val="Partner 7 - budget"/>
      <sheetName val="Partner 7 - budget harmadéves"/>
      <sheetName val="Partner 8 - budget"/>
      <sheetName val="Partner 8 - budget harmadéves"/>
      <sheetName val="Partner 9 - budget"/>
      <sheetName val="Partner 9 - budget harmadév"/>
      <sheetName val="Partner 10 - budget"/>
    </sheetNames>
    <sheetDataSet>
      <sheetData sheetId="0">
        <row r="1">
          <cell r="K1" t="str">
            <v>1.1.1</v>
          </cell>
          <cell r="L1">
            <v>250000</v>
          </cell>
          <cell r="M1">
            <v>2000000</v>
          </cell>
        </row>
        <row r="2">
          <cell r="K2" t="str">
            <v>1.1.2</v>
          </cell>
          <cell r="L2">
            <v>100000</v>
          </cell>
          <cell r="M2">
            <v>400000</v>
          </cell>
        </row>
        <row r="3">
          <cell r="K3" t="str">
            <v>1.2.1</v>
          </cell>
          <cell r="L3">
            <v>300000</v>
          </cell>
          <cell r="M3">
            <v>1500000</v>
          </cell>
        </row>
        <row r="5">
          <cell r="K5" t="str">
            <v>1.3.1</v>
          </cell>
          <cell r="L5">
            <v>300000</v>
          </cell>
          <cell r="M5">
            <v>2000000</v>
          </cell>
        </row>
        <row r="6">
          <cell r="K6" t="str">
            <v>1.3.2</v>
          </cell>
          <cell r="L6">
            <v>100000</v>
          </cell>
          <cell r="M6">
            <v>400000</v>
          </cell>
        </row>
        <row r="7">
          <cell r="K7" t="str">
            <v>1.4.1</v>
          </cell>
          <cell r="L7">
            <v>50000</v>
          </cell>
          <cell r="M7">
            <v>400000</v>
          </cell>
        </row>
        <row r="8">
          <cell r="K8" t="str">
            <v>1.5.1</v>
          </cell>
          <cell r="L8">
            <v>100000</v>
          </cell>
          <cell r="M8">
            <v>300000</v>
          </cell>
        </row>
        <row r="9">
          <cell r="K9" t="str">
            <v>1.6.1</v>
          </cell>
          <cell r="L9">
            <v>100000</v>
          </cell>
          <cell r="M9">
            <v>200000</v>
          </cell>
        </row>
        <row r="10">
          <cell r="K10" t="str">
            <v>1.6.2</v>
          </cell>
          <cell r="L10">
            <v>100000</v>
          </cell>
          <cell r="M10">
            <v>500000</v>
          </cell>
        </row>
        <row r="11">
          <cell r="K11" t="str">
            <v>1.7.1</v>
          </cell>
          <cell r="L11">
            <v>50000</v>
          </cell>
          <cell r="M11">
            <v>100000</v>
          </cell>
        </row>
        <row r="13">
          <cell r="K13" t="str">
            <v>2.1.1</v>
          </cell>
          <cell r="L13">
            <v>200000</v>
          </cell>
          <cell r="M13">
            <v>2000000</v>
          </cell>
        </row>
        <row r="14">
          <cell r="H14" t="str">
            <v>2.3.1</v>
          </cell>
          <cell r="K14" t="str">
            <v>2.1.2</v>
          </cell>
          <cell r="L14">
            <v>100000</v>
          </cell>
          <cell r="M14">
            <v>500000</v>
          </cell>
        </row>
        <row r="15">
          <cell r="K15" t="str">
            <v>2.2.1</v>
          </cell>
          <cell r="L15">
            <v>100000</v>
          </cell>
          <cell r="M15">
            <v>500000</v>
          </cell>
        </row>
        <row r="16">
          <cell r="K16" t="str">
            <v>2.3.1</v>
          </cell>
          <cell r="L16">
            <v>200000</v>
          </cell>
          <cell r="M16">
            <v>2000000</v>
          </cell>
        </row>
        <row r="18">
          <cell r="K18" t="str">
            <v>2.3.2</v>
          </cell>
          <cell r="L18">
            <v>100000</v>
          </cell>
          <cell r="M18">
            <v>500000</v>
          </cell>
        </row>
        <row r="19">
          <cell r="K19" t="str">
            <v>2.4.1</v>
          </cell>
          <cell r="L19">
            <v>500000</v>
          </cell>
          <cell r="M19">
            <v>2500000</v>
          </cell>
        </row>
        <row r="20">
          <cell r="K20" t="str">
            <v>2.4.2</v>
          </cell>
          <cell r="L20">
            <v>100000</v>
          </cell>
          <cell r="M20">
            <v>500000</v>
          </cell>
        </row>
        <row r="21">
          <cell r="K21" t="str">
            <v>2.5.1</v>
          </cell>
          <cell r="L21">
            <v>200000</v>
          </cell>
          <cell r="M21">
            <v>800000</v>
          </cell>
        </row>
        <row r="22">
          <cell r="K22" t="str">
            <v>2.5.2</v>
          </cell>
          <cell r="L22">
            <v>100000</v>
          </cell>
          <cell r="M22">
            <v>500000</v>
          </cell>
        </row>
      </sheetData>
      <sheetData sheetId="1"/>
      <sheetData sheetId="2">
        <row r="6">
          <cell r="F6">
            <v>21776</v>
          </cell>
        </row>
        <row r="12">
          <cell r="F12">
            <v>2422</v>
          </cell>
        </row>
        <row r="18">
          <cell r="F18">
            <v>0</v>
          </cell>
        </row>
        <row r="22">
          <cell r="F22">
            <v>37831.5</v>
          </cell>
        </row>
        <row r="70">
          <cell r="F70">
            <v>2496</v>
          </cell>
        </row>
        <row r="88">
          <cell r="F88">
            <v>261446</v>
          </cell>
        </row>
        <row r="93">
          <cell r="F93">
            <v>11659</v>
          </cell>
        </row>
        <row r="101">
          <cell r="F101">
            <v>16881.525000000001</v>
          </cell>
        </row>
        <row r="104">
          <cell r="F104">
            <v>286985.92499999999</v>
          </cell>
        </row>
        <row r="105">
          <cell r="F105">
            <v>33763.049999999988</v>
          </cell>
        </row>
      </sheetData>
      <sheetData sheetId="3"/>
      <sheetData sheetId="4">
        <row r="6">
          <cell r="F6">
            <v>1030</v>
          </cell>
        </row>
        <row r="12">
          <cell r="F12">
            <v>1624</v>
          </cell>
        </row>
        <row r="18">
          <cell r="F18">
            <v>0</v>
          </cell>
        </row>
        <row r="22">
          <cell r="F22">
            <v>22153</v>
          </cell>
        </row>
        <row r="70">
          <cell r="F70">
            <v>0</v>
          </cell>
        </row>
        <row r="88">
          <cell r="F88">
            <v>3917</v>
          </cell>
        </row>
        <row r="93">
          <cell r="F93">
            <v>5958</v>
          </cell>
        </row>
        <row r="101">
          <cell r="F101">
            <v>1734.1000000000001</v>
          </cell>
        </row>
        <row r="104">
          <cell r="F104">
            <v>29479.7</v>
          </cell>
        </row>
        <row r="105">
          <cell r="F105">
            <v>3468.2000000000007</v>
          </cell>
        </row>
      </sheetData>
      <sheetData sheetId="5"/>
      <sheetData sheetId="6">
        <row r="6">
          <cell r="F6">
            <v>5218</v>
          </cell>
        </row>
        <row r="12">
          <cell r="F12">
            <v>900</v>
          </cell>
        </row>
        <row r="18">
          <cell r="F18">
            <v>0</v>
          </cell>
        </row>
        <row r="22">
          <cell r="F22">
            <v>6709</v>
          </cell>
        </row>
        <row r="70">
          <cell r="F70">
            <v>0</v>
          </cell>
        </row>
        <row r="88">
          <cell r="F88">
            <v>171554</v>
          </cell>
        </row>
        <row r="93">
          <cell r="F93">
            <v>1724</v>
          </cell>
        </row>
        <row r="101">
          <cell r="F101">
            <v>9305.25</v>
          </cell>
        </row>
        <row r="104">
          <cell r="F104">
            <v>158189.25</v>
          </cell>
        </row>
        <row r="105">
          <cell r="F105">
            <v>18610.5</v>
          </cell>
        </row>
      </sheetData>
      <sheetData sheetId="7"/>
      <sheetData sheetId="8">
        <row r="6">
          <cell r="F6">
            <v>1407</v>
          </cell>
        </row>
        <row r="12">
          <cell r="F12">
            <v>900</v>
          </cell>
        </row>
        <row r="18">
          <cell r="F18">
            <v>0</v>
          </cell>
        </row>
        <row r="22">
          <cell r="F22">
            <v>2125</v>
          </cell>
        </row>
        <row r="70">
          <cell r="F70">
            <v>0</v>
          </cell>
        </row>
        <row r="88">
          <cell r="F88">
            <v>7626.5</v>
          </cell>
        </row>
        <row r="93">
          <cell r="F93">
            <v>1175</v>
          </cell>
        </row>
        <row r="101">
          <cell r="F101">
            <v>661.67500000000007</v>
          </cell>
        </row>
        <row r="104">
          <cell r="F104">
            <v>11248.475</v>
          </cell>
        </row>
        <row r="105">
          <cell r="F105">
            <v>1323.3500000000004</v>
          </cell>
        </row>
      </sheetData>
      <sheetData sheetId="9"/>
      <sheetData sheetId="10">
        <row r="6">
          <cell r="F6">
            <v>22491</v>
          </cell>
        </row>
        <row r="12">
          <cell r="F12">
            <v>900</v>
          </cell>
        </row>
        <row r="18">
          <cell r="F18">
            <v>0</v>
          </cell>
        </row>
        <row r="22">
          <cell r="F22">
            <v>21046.5</v>
          </cell>
        </row>
        <row r="70">
          <cell r="F70">
            <v>0</v>
          </cell>
        </row>
        <row r="88">
          <cell r="F88">
            <v>429801</v>
          </cell>
        </row>
        <row r="93">
          <cell r="F93">
            <v>2324</v>
          </cell>
        </row>
        <row r="101">
          <cell r="F101">
            <v>23828.125</v>
          </cell>
        </row>
        <row r="104">
          <cell r="F104">
            <v>405078.125</v>
          </cell>
        </row>
        <row r="105">
          <cell r="F105">
            <v>47656.25</v>
          </cell>
        </row>
      </sheetData>
      <sheetData sheetId="11"/>
      <sheetData sheetId="12">
        <row r="6">
          <cell r="F6">
            <v>2853</v>
          </cell>
        </row>
        <row r="12">
          <cell r="F12">
            <v>900</v>
          </cell>
        </row>
        <row r="18">
          <cell r="F18">
            <v>0</v>
          </cell>
        </row>
        <row r="22">
          <cell r="F22">
            <v>3137</v>
          </cell>
        </row>
        <row r="70">
          <cell r="F70">
            <v>0</v>
          </cell>
        </row>
        <row r="88">
          <cell r="F88">
            <v>45077</v>
          </cell>
        </row>
        <row r="93">
          <cell r="F93">
            <v>1624</v>
          </cell>
        </row>
        <row r="101">
          <cell r="F101">
            <v>2679.55</v>
          </cell>
        </row>
        <row r="104">
          <cell r="F104">
            <v>45552.35</v>
          </cell>
        </row>
        <row r="105">
          <cell r="F105">
            <v>5359.0999999999985</v>
          </cell>
        </row>
      </sheetData>
      <sheetData sheetId="13"/>
      <sheetData sheetId="14">
        <row r="6">
          <cell r="F6">
            <v>3336</v>
          </cell>
        </row>
        <row r="12">
          <cell r="F12">
            <v>1100</v>
          </cell>
        </row>
        <row r="18">
          <cell r="F18">
            <v>0</v>
          </cell>
        </row>
        <row r="22">
          <cell r="F22">
            <v>13131</v>
          </cell>
        </row>
        <row r="70">
          <cell r="F70">
            <v>0</v>
          </cell>
        </row>
        <row r="88">
          <cell r="F88">
            <v>196468</v>
          </cell>
        </row>
        <row r="93">
          <cell r="F93">
            <v>2872</v>
          </cell>
        </row>
        <row r="101">
          <cell r="F101">
            <v>10845.35</v>
          </cell>
        </row>
        <row r="104">
          <cell r="F104">
            <v>184370.94999999998</v>
          </cell>
        </row>
        <row r="105">
          <cell r="F105">
            <v>21690.700000000012</v>
          </cell>
        </row>
      </sheetData>
      <sheetData sheetId="15"/>
      <sheetData sheetId="16">
        <row r="6">
          <cell r="F6">
            <v>4575</v>
          </cell>
        </row>
        <row r="12">
          <cell r="F12">
            <v>1100</v>
          </cell>
        </row>
        <row r="18">
          <cell r="F18">
            <v>0</v>
          </cell>
        </row>
        <row r="22">
          <cell r="F22">
            <v>16536</v>
          </cell>
        </row>
        <row r="70">
          <cell r="F70">
            <v>0</v>
          </cell>
        </row>
        <row r="88">
          <cell r="F88">
            <v>254166</v>
          </cell>
        </row>
        <row r="93">
          <cell r="F93">
            <v>1972</v>
          </cell>
        </row>
        <row r="101">
          <cell r="F101">
            <v>13917.45</v>
          </cell>
        </row>
        <row r="104">
          <cell r="F104">
            <v>236596.65</v>
          </cell>
        </row>
        <row r="105">
          <cell r="F105">
            <v>27834.899999999994</v>
          </cell>
        </row>
      </sheetData>
      <sheetData sheetId="17"/>
      <sheetData sheetId="18">
        <row r="6">
          <cell r="F6">
            <v>5164</v>
          </cell>
        </row>
        <row r="12">
          <cell r="F12">
            <v>1100</v>
          </cell>
        </row>
        <row r="18">
          <cell r="F18">
            <v>0</v>
          </cell>
        </row>
        <row r="22">
          <cell r="F22">
            <v>21146</v>
          </cell>
        </row>
        <row r="70">
          <cell r="F70">
            <v>1248</v>
          </cell>
        </row>
        <row r="88">
          <cell r="F88">
            <v>285655</v>
          </cell>
        </row>
        <row r="93">
          <cell r="F93">
            <v>2072</v>
          </cell>
        </row>
        <row r="101">
          <cell r="F101">
            <v>15819.25</v>
          </cell>
        </row>
        <row r="104">
          <cell r="F104">
            <v>268927.25</v>
          </cell>
        </row>
        <row r="105">
          <cell r="F105">
            <v>31638.5</v>
          </cell>
        </row>
      </sheetData>
      <sheetData sheetId="19"/>
      <sheetData sheetId="20">
        <row r="6">
          <cell r="F6">
            <v>0</v>
          </cell>
        </row>
        <row r="12">
          <cell r="F12">
            <v>0</v>
          </cell>
        </row>
        <row r="18">
          <cell r="F18">
            <v>0</v>
          </cell>
        </row>
        <row r="22">
          <cell r="F22">
            <v>0</v>
          </cell>
        </row>
        <row r="70">
          <cell r="F70">
            <v>0</v>
          </cell>
        </row>
        <row r="88">
          <cell r="F88">
            <v>0</v>
          </cell>
        </row>
        <row r="93">
          <cell r="F93">
            <v>0</v>
          </cell>
        </row>
        <row r="101">
          <cell r="F101">
            <v>0</v>
          </cell>
        </row>
        <row r="104">
          <cell r="F104">
            <v>0</v>
          </cell>
        </row>
        <row r="105">
          <cell r="F105">
            <v>0</v>
          </cell>
        </row>
      </sheetData>
      <sheetData sheetId="21"/>
      <sheetData sheetId="22">
        <row r="6">
          <cell r="F6">
            <v>0</v>
          </cell>
        </row>
        <row r="12">
          <cell r="F12">
            <v>0</v>
          </cell>
        </row>
        <row r="18">
          <cell r="F18">
            <v>0</v>
          </cell>
        </row>
        <row r="22">
          <cell r="F22">
            <v>0</v>
          </cell>
        </row>
        <row r="70">
          <cell r="F70">
            <v>0</v>
          </cell>
        </row>
        <row r="88">
          <cell r="F88">
            <v>0</v>
          </cell>
        </row>
        <row r="93">
          <cell r="F93">
            <v>0</v>
          </cell>
        </row>
        <row r="101">
          <cell r="F101">
            <v>0</v>
          </cell>
        </row>
        <row r="104">
          <cell r="F104">
            <v>0</v>
          </cell>
        </row>
        <row r="105">
          <cell r="F10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8"/>
  <sheetViews>
    <sheetView tabSelected="1" workbookViewId="0">
      <selection activeCell="Q12" sqref="Q12"/>
    </sheetView>
  </sheetViews>
  <sheetFormatPr defaultRowHeight="15"/>
  <cols>
    <col min="1" max="1" width="10" style="2" customWidth="1"/>
    <col min="2" max="2" width="6.5703125" style="2" customWidth="1"/>
    <col min="3" max="3" width="10.28515625" style="2" customWidth="1"/>
    <col min="4" max="4" width="12" style="2" customWidth="1"/>
    <col min="5" max="11" width="10.28515625" style="2" customWidth="1"/>
    <col min="12" max="13" width="10.28515625" customWidth="1"/>
    <col min="14" max="14" width="10.42578125" customWidth="1"/>
    <col min="15" max="15" width="10" customWidth="1"/>
    <col min="257" max="257" width="10" customWidth="1"/>
    <col min="258" max="258" width="6.5703125" customWidth="1"/>
    <col min="259" max="259" width="10.28515625" customWidth="1"/>
    <col min="260" max="260" width="12" customWidth="1"/>
    <col min="261" max="269" width="10.28515625" customWidth="1"/>
    <col min="270" max="270" width="10.42578125" customWidth="1"/>
    <col min="271" max="271" width="10" customWidth="1"/>
    <col min="513" max="513" width="10" customWidth="1"/>
    <col min="514" max="514" width="6.5703125" customWidth="1"/>
    <col min="515" max="515" width="10.28515625" customWidth="1"/>
    <col min="516" max="516" width="12" customWidth="1"/>
    <col min="517" max="525" width="10.28515625" customWidth="1"/>
    <col min="526" max="526" width="10.42578125" customWidth="1"/>
    <col min="527" max="527" width="10" customWidth="1"/>
    <col min="769" max="769" width="10" customWidth="1"/>
    <col min="770" max="770" width="6.5703125" customWidth="1"/>
    <col min="771" max="771" width="10.28515625" customWidth="1"/>
    <col min="772" max="772" width="12" customWidth="1"/>
    <col min="773" max="781" width="10.28515625" customWidth="1"/>
    <col min="782" max="782" width="10.42578125" customWidth="1"/>
    <col min="783" max="783" width="10" customWidth="1"/>
    <col min="1025" max="1025" width="10" customWidth="1"/>
    <col min="1026" max="1026" width="6.5703125" customWidth="1"/>
    <col min="1027" max="1027" width="10.28515625" customWidth="1"/>
    <col min="1028" max="1028" width="12" customWidth="1"/>
    <col min="1029" max="1037" width="10.28515625" customWidth="1"/>
    <col min="1038" max="1038" width="10.42578125" customWidth="1"/>
    <col min="1039" max="1039" width="10" customWidth="1"/>
    <col min="1281" max="1281" width="10" customWidth="1"/>
    <col min="1282" max="1282" width="6.5703125" customWidth="1"/>
    <col min="1283" max="1283" width="10.28515625" customWidth="1"/>
    <col min="1284" max="1284" width="12" customWidth="1"/>
    <col min="1285" max="1293" width="10.28515625" customWidth="1"/>
    <col min="1294" max="1294" width="10.42578125" customWidth="1"/>
    <col min="1295" max="1295" width="10" customWidth="1"/>
    <col min="1537" max="1537" width="10" customWidth="1"/>
    <col min="1538" max="1538" width="6.5703125" customWidth="1"/>
    <col min="1539" max="1539" width="10.28515625" customWidth="1"/>
    <col min="1540" max="1540" width="12" customWidth="1"/>
    <col min="1541" max="1549" width="10.28515625" customWidth="1"/>
    <col min="1550" max="1550" width="10.42578125" customWidth="1"/>
    <col min="1551" max="1551" width="10" customWidth="1"/>
    <col min="1793" max="1793" width="10" customWidth="1"/>
    <col min="1794" max="1794" width="6.5703125" customWidth="1"/>
    <col min="1795" max="1795" width="10.28515625" customWidth="1"/>
    <col min="1796" max="1796" width="12" customWidth="1"/>
    <col min="1797" max="1805" width="10.28515625" customWidth="1"/>
    <col min="1806" max="1806" width="10.42578125" customWidth="1"/>
    <col min="1807" max="1807" width="10" customWidth="1"/>
    <col min="2049" max="2049" width="10" customWidth="1"/>
    <col min="2050" max="2050" width="6.5703125" customWidth="1"/>
    <col min="2051" max="2051" width="10.28515625" customWidth="1"/>
    <col min="2052" max="2052" width="12" customWidth="1"/>
    <col min="2053" max="2061" width="10.28515625" customWidth="1"/>
    <col min="2062" max="2062" width="10.42578125" customWidth="1"/>
    <col min="2063" max="2063" width="10" customWidth="1"/>
    <col min="2305" max="2305" width="10" customWidth="1"/>
    <col min="2306" max="2306" width="6.5703125" customWidth="1"/>
    <col min="2307" max="2307" width="10.28515625" customWidth="1"/>
    <col min="2308" max="2308" width="12" customWidth="1"/>
    <col min="2309" max="2317" width="10.28515625" customWidth="1"/>
    <col min="2318" max="2318" width="10.42578125" customWidth="1"/>
    <col min="2319" max="2319" width="10" customWidth="1"/>
    <col min="2561" max="2561" width="10" customWidth="1"/>
    <col min="2562" max="2562" width="6.5703125" customWidth="1"/>
    <col min="2563" max="2563" width="10.28515625" customWidth="1"/>
    <col min="2564" max="2564" width="12" customWidth="1"/>
    <col min="2565" max="2573" width="10.28515625" customWidth="1"/>
    <col min="2574" max="2574" width="10.42578125" customWidth="1"/>
    <col min="2575" max="2575" width="10" customWidth="1"/>
    <col min="2817" max="2817" width="10" customWidth="1"/>
    <col min="2818" max="2818" width="6.5703125" customWidth="1"/>
    <col min="2819" max="2819" width="10.28515625" customWidth="1"/>
    <col min="2820" max="2820" width="12" customWidth="1"/>
    <col min="2821" max="2829" width="10.28515625" customWidth="1"/>
    <col min="2830" max="2830" width="10.42578125" customWidth="1"/>
    <col min="2831" max="2831" width="10" customWidth="1"/>
    <col min="3073" max="3073" width="10" customWidth="1"/>
    <col min="3074" max="3074" width="6.5703125" customWidth="1"/>
    <col min="3075" max="3075" width="10.28515625" customWidth="1"/>
    <col min="3076" max="3076" width="12" customWidth="1"/>
    <col min="3077" max="3085" width="10.28515625" customWidth="1"/>
    <col min="3086" max="3086" width="10.42578125" customWidth="1"/>
    <col min="3087" max="3087" width="10" customWidth="1"/>
    <col min="3329" max="3329" width="10" customWidth="1"/>
    <col min="3330" max="3330" width="6.5703125" customWidth="1"/>
    <col min="3331" max="3331" width="10.28515625" customWidth="1"/>
    <col min="3332" max="3332" width="12" customWidth="1"/>
    <col min="3333" max="3341" width="10.28515625" customWidth="1"/>
    <col min="3342" max="3342" width="10.42578125" customWidth="1"/>
    <col min="3343" max="3343" width="10" customWidth="1"/>
    <col min="3585" max="3585" width="10" customWidth="1"/>
    <col min="3586" max="3586" width="6.5703125" customWidth="1"/>
    <col min="3587" max="3587" width="10.28515625" customWidth="1"/>
    <col min="3588" max="3588" width="12" customWidth="1"/>
    <col min="3589" max="3597" width="10.28515625" customWidth="1"/>
    <col min="3598" max="3598" width="10.42578125" customWidth="1"/>
    <col min="3599" max="3599" width="10" customWidth="1"/>
    <col min="3841" max="3841" width="10" customWidth="1"/>
    <col min="3842" max="3842" width="6.5703125" customWidth="1"/>
    <col min="3843" max="3843" width="10.28515625" customWidth="1"/>
    <col min="3844" max="3844" width="12" customWidth="1"/>
    <col min="3845" max="3853" width="10.28515625" customWidth="1"/>
    <col min="3854" max="3854" width="10.42578125" customWidth="1"/>
    <col min="3855" max="3855" width="10" customWidth="1"/>
    <col min="4097" max="4097" width="10" customWidth="1"/>
    <col min="4098" max="4098" width="6.5703125" customWidth="1"/>
    <col min="4099" max="4099" width="10.28515625" customWidth="1"/>
    <col min="4100" max="4100" width="12" customWidth="1"/>
    <col min="4101" max="4109" width="10.28515625" customWidth="1"/>
    <col min="4110" max="4110" width="10.42578125" customWidth="1"/>
    <col min="4111" max="4111" width="10" customWidth="1"/>
    <col min="4353" max="4353" width="10" customWidth="1"/>
    <col min="4354" max="4354" width="6.5703125" customWidth="1"/>
    <col min="4355" max="4355" width="10.28515625" customWidth="1"/>
    <col min="4356" max="4356" width="12" customWidth="1"/>
    <col min="4357" max="4365" width="10.28515625" customWidth="1"/>
    <col min="4366" max="4366" width="10.42578125" customWidth="1"/>
    <col min="4367" max="4367" width="10" customWidth="1"/>
    <col min="4609" max="4609" width="10" customWidth="1"/>
    <col min="4610" max="4610" width="6.5703125" customWidth="1"/>
    <col min="4611" max="4611" width="10.28515625" customWidth="1"/>
    <col min="4612" max="4612" width="12" customWidth="1"/>
    <col min="4613" max="4621" width="10.28515625" customWidth="1"/>
    <col min="4622" max="4622" width="10.42578125" customWidth="1"/>
    <col min="4623" max="4623" width="10" customWidth="1"/>
    <col min="4865" max="4865" width="10" customWidth="1"/>
    <col min="4866" max="4866" width="6.5703125" customWidth="1"/>
    <col min="4867" max="4867" width="10.28515625" customWidth="1"/>
    <col min="4868" max="4868" width="12" customWidth="1"/>
    <col min="4869" max="4877" width="10.28515625" customWidth="1"/>
    <col min="4878" max="4878" width="10.42578125" customWidth="1"/>
    <col min="4879" max="4879" width="10" customWidth="1"/>
    <col min="5121" max="5121" width="10" customWidth="1"/>
    <col min="5122" max="5122" width="6.5703125" customWidth="1"/>
    <col min="5123" max="5123" width="10.28515625" customWidth="1"/>
    <col min="5124" max="5124" width="12" customWidth="1"/>
    <col min="5125" max="5133" width="10.28515625" customWidth="1"/>
    <col min="5134" max="5134" width="10.42578125" customWidth="1"/>
    <col min="5135" max="5135" width="10" customWidth="1"/>
    <col min="5377" max="5377" width="10" customWidth="1"/>
    <col min="5378" max="5378" width="6.5703125" customWidth="1"/>
    <col min="5379" max="5379" width="10.28515625" customWidth="1"/>
    <col min="5380" max="5380" width="12" customWidth="1"/>
    <col min="5381" max="5389" width="10.28515625" customWidth="1"/>
    <col min="5390" max="5390" width="10.42578125" customWidth="1"/>
    <col min="5391" max="5391" width="10" customWidth="1"/>
    <col min="5633" max="5633" width="10" customWidth="1"/>
    <col min="5634" max="5634" width="6.5703125" customWidth="1"/>
    <col min="5635" max="5635" width="10.28515625" customWidth="1"/>
    <col min="5636" max="5636" width="12" customWidth="1"/>
    <col min="5637" max="5645" width="10.28515625" customWidth="1"/>
    <col min="5646" max="5646" width="10.42578125" customWidth="1"/>
    <col min="5647" max="5647" width="10" customWidth="1"/>
    <col min="5889" max="5889" width="10" customWidth="1"/>
    <col min="5890" max="5890" width="6.5703125" customWidth="1"/>
    <col min="5891" max="5891" width="10.28515625" customWidth="1"/>
    <col min="5892" max="5892" width="12" customWidth="1"/>
    <col min="5893" max="5901" width="10.28515625" customWidth="1"/>
    <col min="5902" max="5902" width="10.42578125" customWidth="1"/>
    <col min="5903" max="5903" width="10" customWidth="1"/>
    <col min="6145" max="6145" width="10" customWidth="1"/>
    <col min="6146" max="6146" width="6.5703125" customWidth="1"/>
    <col min="6147" max="6147" width="10.28515625" customWidth="1"/>
    <col min="6148" max="6148" width="12" customWidth="1"/>
    <col min="6149" max="6157" width="10.28515625" customWidth="1"/>
    <col min="6158" max="6158" width="10.42578125" customWidth="1"/>
    <col min="6159" max="6159" width="10" customWidth="1"/>
    <col min="6401" max="6401" width="10" customWidth="1"/>
    <col min="6402" max="6402" width="6.5703125" customWidth="1"/>
    <col min="6403" max="6403" width="10.28515625" customWidth="1"/>
    <col min="6404" max="6404" width="12" customWidth="1"/>
    <col min="6405" max="6413" width="10.28515625" customWidth="1"/>
    <col min="6414" max="6414" width="10.42578125" customWidth="1"/>
    <col min="6415" max="6415" width="10" customWidth="1"/>
    <col min="6657" max="6657" width="10" customWidth="1"/>
    <col min="6658" max="6658" width="6.5703125" customWidth="1"/>
    <col min="6659" max="6659" width="10.28515625" customWidth="1"/>
    <col min="6660" max="6660" width="12" customWidth="1"/>
    <col min="6661" max="6669" width="10.28515625" customWidth="1"/>
    <col min="6670" max="6670" width="10.42578125" customWidth="1"/>
    <col min="6671" max="6671" width="10" customWidth="1"/>
    <col min="6913" max="6913" width="10" customWidth="1"/>
    <col min="6914" max="6914" width="6.5703125" customWidth="1"/>
    <col min="6915" max="6915" width="10.28515625" customWidth="1"/>
    <col min="6916" max="6916" width="12" customWidth="1"/>
    <col min="6917" max="6925" width="10.28515625" customWidth="1"/>
    <col min="6926" max="6926" width="10.42578125" customWidth="1"/>
    <col min="6927" max="6927" width="10" customWidth="1"/>
    <col min="7169" max="7169" width="10" customWidth="1"/>
    <col min="7170" max="7170" width="6.5703125" customWidth="1"/>
    <col min="7171" max="7171" width="10.28515625" customWidth="1"/>
    <col min="7172" max="7172" width="12" customWidth="1"/>
    <col min="7173" max="7181" width="10.28515625" customWidth="1"/>
    <col min="7182" max="7182" width="10.42578125" customWidth="1"/>
    <col min="7183" max="7183" width="10" customWidth="1"/>
    <col min="7425" max="7425" width="10" customWidth="1"/>
    <col min="7426" max="7426" width="6.5703125" customWidth="1"/>
    <col min="7427" max="7427" width="10.28515625" customWidth="1"/>
    <col min="7428" max="7428" width="12" customWidth="1"/>
    <col min="7429" max="7437" width="10.28515625" customWidth="1"/>
    <col min="7438" max="7438" width="10.42578125" customWidth="1"/>
    <col min="7439" max="7439" width="10" customWidth="1"/>
    <col min="7681" max="7681" width="10" customWidth="1"/>
    <col min="7682" max="7682" width="6.5703125" customWidth="1"/>
    <col min="7683" max="7683" width="10.28515625" customWidth="1"/>
    <col min="7684" max="7684" width="12" customWidth="1"/>
    <col min="7685" max="7693" width="10.28515625" customWidth="1"/>
    <col min="7694" max="7694" width="10.42578125" customWidth="1"/>
    <col min="7695" max="7695" width="10" customWidth="1"/>
    <col min="7937" max="7937" width="10" customWidth="1"/>
    <col min="7938" max="7938" width="6.5703125" customWidth="1"/>
    <col min="7939" max="7939" width="10.28515625" customWidth="1"/>
    <col min="7940" max="7940" width="12" customWidth="1"/>
    <col min="7941" max="7949" width="10.28515625" customWidth="1"/>
    <col min="7950" max="7950" width="10.42578125" customWidth="1"/>
    <col min="7951" max="7951" width="10" customWidth="1"/>
    <col min="8193" max="8193" width="10" customWidth="1"/>
    <col min="8194" max="8194" width="6.5703125" customWidth="1"/>
    <col min="8195" max="8195" width="10.28515625" customWidth="1"/>
    <col min="8196" max="8196" width="12" customWidth="1"/>
    <col min="8197" max="8205" width="10.28515625" customWidth="1"/>
    <col min="8206" max="8206" width="10.42578125" customWidth="1"/>
    <col min="8207" max="8207" width="10" customWidth="1"/>
    <col min="8449" max="8449" width="10" customWidth="1"/>
    <col min="8450" max="8450" width="6.5703125" customWidth="1"/>
    <col min="8451" max="8451" width="10.28515625" customWidth="1"/>
    <col min="8452" max="8452" width="12" customWidth="1"/>
    <col min="8453" max="8461" width="10.28515625" customWidth="1"/>
    <col min="8462" max="8462" width="10.42578125" customWidth="1"/>
    <col min="8463" max="8463" width="10" customWidth="1"/>
    <col min="8705" max="8705" width="10" customWidth="1"/>
    <col min="8706" max="8706" width="6.5703125" customWidth="1"/>
    <col min="8707" max="8707" width="10.28515625" customWidth="1"/>
    <col min="8708" max="8708" width="12" customWidth="1"/>
    <col min="8709" max="8717" width="10.28515625" customWidth="1"/>
    <col min="8718" max="8718" width="10.42578125" customWidth="1"/>
    <col min="8719" max="8719" width="10" customWidth="1"/>
    <col min="8961" max="8961" width="10" customWidth="1"/>
    <col min="8962" max="8962" width="6.5703125" customWidth="1"/>
    <col min="8963" max="8963" width="10.28515625" customWidth="1"/>
    <col min="8964" max="8964" width="12" customWidth="1"/>
    <col min="8965" max="8973" width="10.28515625" customWidth="1"/>
    <col min="8974" max="8974" width="10.42578125" customWidth="1"/>
    <col min="8975" max="8975" width="10" customWidth="1"/>
    <col min="9217" max="9217" width="10" customWidth="1"/>
    <col min="9218" max="9218" width="6.5703125" customWidth="1"/>
    <col min="9219" max="9219" width="10.28515625" customWidth="1"/>
    <col min="9220" max="9220" width="12" customWidth="1"/>
    <col min="9221" max="9229" width="10.28515625" customWidth="1"/>
    <col min="9230" max="9230" width="10.42578125" customWidth="1"/>
    <col min="9231" max="9231" width="10" customWidth="1"/>
    <col min="9473" max="9473" width="10" customWidth="1"/>
    <col min="9474" max="9474" width="6.5703125" customWidth="1"/>
    <col min="9475" max="9475" width="10.28515625" customWidth="1"/>
    <col min="9476" max="9476" width="12" customWidth="1"/>
    <col min="9477" max="9485" width="10.28515625" customWidth="1"/>
    <col min="9486" max="9486" width="10.42578125" customWidth="1"/>
    <col min="9487" max="9487" width="10" customWidth="1"/>
    <col min="9729" max="9729" width="10" customWidth="1"/>
    <col min="9730" max="9730" width="6.5703125" customWidth="1"/>
    <col min="9731" max="9731" width="10.28515625" customWidth="1"/>
    <col min="9732" max="9732" width="12" customWidth="1"/>
    <col min="9733" max="9741" width="10.28515625" customWidth="1"/>
    <col min="9742" max="9742" width="10.42578125" customWidth="1"/>
    <col min="9743" max="9743" width="10" customWidth="1"/>
    <col min="9985" max="9985" width="10" customWidth="1"/>
    <col min="9986" max="9986" width="6.5703125" customWidth="1"/>
    <col min="9987" max="9987" width="10.28515625" customWidth="1"/>
    <col min="9988" max="9988" width="12" customWidth="1"/>
    <col min="9989" max="9997" width="10.28515625" customWidth="1"/>
    <col min="9998" max="9998" width="10.42578125" customWidth="1"/>
    <col min="9999" max="9999" width="10" customWidth="1"/>
    <col min="10241" max="10241" width="10" customWidth="1"/>
    <col min="10242" max="10242" width="6.5703125" customWidth="1"/>
    <col min="10243" max="10243" width="10.28515625" customWidth="1"/>
    <col min="10244" max="10244" width="12" customWidth="1"/>
    <col min="10245" max="10253" width="10.28515625" customWidth="1"/>
    <col min="10254" max="10254" width="10.42578125" customWidth="1"/>
    <col min="10255" max="10255" width="10" customWidth="1"/>
    <col min="10497" max="10497" width="10" customWidth="1"/>
    <col min="10498" max="10498" width="6.5703125" customWidth="1"/>
    <col min="10499" max="10499" width="10.28515625" customWidth="1"/>
    <col min="10500" max="10500" width="12" customWidth="1"/>
    <col min="10501" max="10509" width="10.28515625" customWidth="1"/>
    <col min="10510" max="10510" width="10.42578125" customWidth="1"/>
    <col min="10511" max="10511" width="10" customWidth="1"/>
    <col min="10753" max="10753" width="10" customWidth="1"/>
    <col min="10754" max="10754" width="6.5703125" customWidth="1"/>
    <col min="10755" max="10755" width="10.28515625" customWidth="1"/>
    <col min="10756" max="10756" width="12" customWidth="1"/>
    <col min="10757" max="10765" width="10.28515625" customWidth="1"/>
    <col min="10766" max="10766" width="10.42578125" customWidth="1"/>
    <col min="10767" max="10767" width="10" customWidth="1"/>
    <col min="11009" max="11009" width="10" customWidth="1"/>
    <col min="11010" max="11010" width="6.5703125" customWidth="1"/>
    <col min="11011" max="11011" width="10.28515625" customWidth="1"/>
    <col min="11012" max="11012" width="12" customWidth="1"/>
    <col min="11013" max="11021" width="10.28515625" customWidth="1"/>
    <col min="11022" max="11022" width="10.42578125" customWidth="1"/>
    <col min="11023" max="11023" width="10" customWidth="1"/>
    <col min="11265" max="11265" width="10" customWidth="1"/>
    <col min="11266" max="11266" width="6.5703125" customWidth="1"/>
    <col min="11267" max="11267" width="10.28515625" customWidth="1"/>
    <col min="11268" max="11268" width="12" customWidth="1"/>
    <col min="11269" max="11277" width="10.28515625" customWidth="1"/>
    <col min="11278" max="11278" width="10.42578125" customWidth="1"/>
    <col min="11279" max="11279" width="10" customWidth="1"/>
    <col min="11521" max="11521" width="10" customWidth="1"/>
    <col min="11522" max="11522" width="6.5703125" customWidth="1"/>
    <col min="11523" max="11523" width="10.28515625" customWidth="1"/>
    <col min="11524" max="11524" width="12" customWidth="1"/>
    <col min="11525" max="11533" width="10.28515625" customWidth="1"/>
    <col min="11534" max="11534" width="10.42578125" customWidth="1"/>
    <col min="11535" max="11535" width="10" customWidth="1"/>
    <col min="11777" max="11777" width="10" customWidth="1"/>
    <col min="11778" max="11778" width="6.5703125" customWidth="1"/>
    <col min="11779" max="11779" width="10.28515625" customWidth="1"/>
    <col min="11780" max="11780" width="12" customWidth="1"/>
    <col min="11781" max="11789" width="10.28515625" customWidth="1"/>
    <col min="11790" max="11790" width="10.42578125" customWidth="1"/>
    <col min="11791" max="11791" width="10" customWidth="1"/>
    <col min="12033" max="12033" width="10" customWidth="1"/>
    <col min="12034" max="12034" width="6.5703125" customWidth="1"/>
    <col min="12035" max="12035" width="10.28515625" customWidth="1"/>
    <col min="12036" max="12036" width="12" customWidth="1"/>
    <col min="12037" max="12045" width="10.28515625" customWidth="1"/>
    <col min="12046" max="12046" width="10.42578125" customWidth="1"/>
    <col min="12047" max="12047" width="10" customWidth="1"/>
    <col min="12289" max="12289" width="10" customWidth="1"/>
    <col min="12290" max="12290" width="6.5703125" customWidth="1"/>
    <col min="12291" max="12291" width="10.28515625" customWidth="1"/>
    <col min="12292" max="12292" width="12" customWidth="1"/>
    <col min="12293" max="12301" width="10.28515625" customWidth="1"/>
    <col min="12302" max="12302" width="10.42578125" customWidth="1"/>
    <col min="12303" max="12303" width="10" customWidth="1"/>
    <col min="12545" max="12545" width="10" customWidth="1"/>
    <col min="12546" max="12546" width="6.5703125" customWidth="1"/>
    <col min="12547" max="12547" width="10.28515625" customWidth="1"/>
    <col min="12548" max="12548" width="12" customWidth="1"/>
    <col min="12549" max="12557" width="10.28515625" customWidth="1"/>
    <col min="12558" max="12558" width="10.42578125" customWidth="1"/>
    <col min="12559" max="12559" width="10" customWidth="1"/>
    <col min="12801" max="12801" width="10" customWidth="1"/>
    <col min="12802" max="12802" width="6.5703125" customWidth="1"/>
    <col min="12803" max="12803" width="10.28515625" customWidth="1"/>
    <col min="12804" max="12804" width="12" customWidth="1"/>
    <col min="12805" max="12813" width="10.28515625" customWidth="1"/>
    <col min="12814" max="12814" width="10.42578125" customWidth="1"/>
    <col min="12815" max="12815" width="10" customWidth="1"/>
    <col min="13057" max="13057" width="10" customWidth="1"/>
    <col min="13058" max="13058" width="6.5703125" customWidth="1"/>
    <col min="13059" max="13059" width="10.28515625" customWidth="1"/>
    <col min="13060" max="13060" width="12" customWidth="1"/>
    <col min="13061" max="13069" width="10.28515625" customWidth="1"/>
    <col min="13070" max="13070" width="10.42578125" customWidth="1"/>
    <col min="13071" max="13071" width="10" customWidth="1"/>
    <col min="13313" max="13313" width="10" customWidth="1"/>
    <col min="13314" max="13314" width="6.5703125" customWidth="1"/>
    <col min="13315" max="13315" width="10.28515625" customWidth="1"/>
    <col min="13316" max="13316" width="12" customWidth="1"/>
    <col min="13317" max="13325" width="10.28515625" customWidth="1"/>
    <col min="13326" max="13326" width="10.42578125" customWidth="1"/>
    <col min="13327" max="13327" width="10" customWidth="1"/>
    <col min="13569" max="13569" width="10" customWidth="1"/>
    <col min="13570" max="13570" width="6.5703125" customWidth="1"/>
    <col min="13571" max="13571" width="10.28515625" customWidth="1"/>
    <col min="13572" max="13572" width="12" customWidth="1"/>
    <col min="13573" max="13581" width="10.28515625" customWidth="1"/>
    <col min="13582" max="13582" width="10.42578125" customWidth="1"/>
    <col min="13583" max="13583" width="10" customWidth="1"/>
    <col min="13825" max="13825" width="10" customWidth="1"/>
    <col min="13826" max="13826" width="6.5703125" customWidth="1"/>
    <col min="13827" max="13827" width="10.28515625" customWidth="1"/>
    <col min="13828" max="13828" width="12" customWidth="1"/>
    <col min="13829" max="13837" width="10.28515625" customWidth="1"/>
    <col min="13838" max="13838" width="10.42578125" customWidth="1"/>
    <col min="13839" max="13839" width="10" customWidth="1"/>
    <col min="14081" max="14081" width="10" customWidth="1"/>
    <col min="14082" max="14082" width="6.5703125" customWidth="1"/>
    <col min="14083" max="14083" width="10.28515625" customWidth="1"/>
    <col min="14084" max="14084" width="12" customWidth="1"/>
    <col min="14085" max="14093" width="10.28515625" customWidth="1"/>
    <col min="14094" max="14094" width="10.42578125" customWidth="1"/>
    <col min="14095" max="14095" width="10" customWidth="1"/>
    <col min="14337" max="14337" width="10" customWidth="1"/>
    <col min="14338" max="14338" width="6.5703125" customWidth="1"/>
    <col min="14339" max="14339" width="10.28515625" customWidth="1"/>
    <col min="14340" max="14340" width="12" customWidth="1"/>
    <col min="14341" max="14349" width="10.28515625" customWidth="1"/>
    <col min="14350" max="14350" width="10.42578125" customWidth="1"/>
    <col min="14351" max="14351" width="10" customWidth="1"/>
    <col min="14593" max="14593" width="10" customWidth="1"/>
    <col min="14594" max="14594" width="6.5703125" customWidth="1"/>
    <col min="14595" max="14595" width="10.28515625" customWidth="1"/>
    <col min="14596" max="14596" width="12" customWidth="1"/>
    <col min="14597" max="14605" width="10.28515625" customWidth="1"/>
    <col min="14606" max="14606" width="10.42578125" customWidth="1"/>
    <col min="14607" max="14607" width="10" customWidth="1"/>
    <col min="14849" max="14849" width="10" customWidth="1"/>
    <col min="14850" max="14850" width="6.5703125" customWidth="1"/>
    <col min="14851" max="14851" width="10.28515625" customWidth="1"/>
    <col min="14852" max="14852" width="12" customWidth="1"/>
    <col min="14853" max="14861" width="10.28515625" customWidth="1"/>
    <col min="14862" max="14862" width="10.42578125" customWidth="1"/>
    <col min="14863" max="14863" width="10" customWidth="1"/>
    <col min="15105" max="15105" width="10" customWidth="1"/>
    <col min="15106" max="15106" width="6.5703125" customWidth="1"/>
    <col min="15107" max="15107" width="10.28515625" customWidth="1"/>
    <col min="15108" max="15108" width="12" customWidth="1"/>
    <col min="15109" max="15117" width="10.28515625" customWidth="1"/>
    <col min="15118" max="15118" width="10.42578125" customWidth="1"/>
    <col min="15119" max="15119" width="10" customWidth="1"/>
    <col min="15361" max="15361" width="10" customWidth="1"/>
    <col min="15362" max="15362" width="6.5703125" customWidth="1"/>
    <col min="15363" max="15363" width="10.28515625" customWidth="1"/>
    <col min="15364" max="15364" width="12" customWidth="1"/>
    <col min="15365" max="15373" width="10.28515625" customWidth="1"/>
    <col min="15374" max="15374" width="10.42578125" customWidth="1"/>
    <col min="15375" max="15375" width="10" customWidth="1"/>
    <col min="15617" max="15617" width="10" customWidth="1"/>
    <col min="15618" max="15618" width="6.5703125" customWidth="1"/>
    <col min="15619" max="15619" width="10.28515625" customWidth="1"/>
    <col min="15620" max="15620" width="12" customWidth="1"/>
    <col min="15621" max="15629" width="10.28515625" customWidth="1"/>
    <col min="15630" max="15630" width="10.42578125" customWidth="1"/>
    <col min="15631" max="15631" width="10" customWidth="1"/>
    <col min="15873" max="15873" width="10" customWidth="1"/>
    <col min="15874" max="15874" width="6.5703125" customWidth="1"/>
    <col min="15875" max="15875" width="10.28515625" customWidth="1"/>
    <col min="15876" max="15876" width="12" customWidth="1"/>
    <col min="15877" max="15885" width="10.28515625" customWidth="1"/>
    <col min="15886" max="15886" width="10.42578125" customWidth="1"/>
    <col min="15887" max="15887" width="10" customWidth="1"/>
    <col min="16129" max="16129" width="10" customWidth="1"/>
    <col min="16130" max="16130" width="6.5703125" customWidth="1"/>
    <col min="16131" max="16131" width="10.28515625" customWidth="1"/>
    <col min="16132" max="16132" width="12" customWidth="1"/>
    <col min="16133" max="16141" width="10.28515625" customWidth="1"/>
    <col min="16142" max="16142" width="10.42578125" customWidth="1"/>
    <col min="16143" max="16143" width="10" customWidth="1"/>
  </cols>
  <sheetData>
    <row r="1" spans="1:16" ht="15.75">
      <c r="A1" s="117" t="s">
        <v>0</v>
      </c>
      <c r="B1" s="117"/>
      <c r="C1" s="117"/>
      <c r="D1" s="117"/>
      <c r="E1" s="118"/>
      <c r="F1" s="118"/>
      <c r="G1" s="1"/>
      <c r="H1" s="1"/>
      <c r="I1" s="1"/>
      <c r="J1" s="1"/>
    </row>
    <row r="2" spans="1:16" ht="5.25" customHeight="1">
      <c r="A2" s="3"/>
      <c r="B2" s="4"/>
      <c r="C2" s="4"/>
      <c r="D2" s="4"/>
      <c r="E2" s="4"/>
      <c r="F2" s="3"/>
      <c r="G2" s="4"/>
      <c r="H2" s="4"/>
      <c r="I2" s="4"/>
      <c r="J2" s="4"/>
      <c r="K2" s="5"/>
    </row>
    <row r="3" spans="1:16" s="7" customFormat="1" ht="20.25" customHeight="1" thickBot="1">
      <c r="A3" s="119" t="s">
        <v>1</v>
      </c>
      <c r="B3" s="120"/>
      <c r="C3" s="120"/>
      <c r="D3" s="120"/>
      <c r="E3" s="121"/>
      <c r="F3" s="6"/>
      <c r="G3" s="122" t="s">
        <v>2</v>
      </c>
      <c r="H3" s="123"/>
      <c r="I3" s="123"/>
      <c r="J3" s="123"/>
      <c r="K3" s="123"/>
      <c r="L3" s="123"/>
      <c r="M3" s="123"/>
      <c r="N3" s="123"/>
      <c r="O3" s="124"/>
    </row>
    <row r="4" spans="1:16" s="12" customFormat="1" ht="64.5" customHeight="1" thickBot="1">
      <c r="A4" s="105" t="s">
        <v>3</v>
      </c>
      <c r="B4" s="10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9" t="s">
        <v>15</v>
      </c>
      <c r="O4" s="10" t="s">
        <v>16</v>
      </c>
      <c r="P4" s="11"/>
    </row>
    <row r="5" spans="1:16" s="18" customFormat="1" ht="38.25" customHeight="1">
      <c r="A5" s="125" t="s">
        <v>17</v>
      </c>
      <c r="B5" s="126"/>
      <c r="C5" s="13">
        <f>'[1]LP - budget '!F6</f>
        <v>21776</v>
      </c>
      <c r="D5" s="13">
        <f>'[1]CBP - budget'!F6</f>
        <v>1030</v>
      </c>
      <c r="E5" s="13">
        <f>'[1]Partner 2 - budget'!F6</f>
        <v>5218</v>
      </c>
      <c r="F5" s="13">
        <f>'[1]Partner 3 - budget'!F6</f>
        <v>1407</v>
      </c>
      <c r="G5" s="13">
        <f>'[1]Partner 4 - budget'!F6</f>
        <v>22491</v>
      </c>
      <c r="H5" s="13">
        <f>'[1]Partner 5 - budget'!F6</f>
        <v>2853</v>
      </c>
      <c r="I5" s="13">
        <f>'[1]Partner 6 - budget'!F6</f>
        <v>3336</v>
      </c>
      <c r="J5" s="13">
        <f>'[1]Partner 7 - budget'!F6</f>
        <v>4575</v>
      </c>
      <c r="K5" s="13">
        <f>'[1]Partner 8 - budget'!F6</f>
        <v>5164</v>
      </c>
      <c r="L5" s="13">
        <f>'[1]Partner 9 - budget'!F6</f>
        <v>0</v>
      </c>
      <c r="M5" s="14">
        <f>'[1]Partner 10 - budget'!F6</f>
        <v>0</v>
      </c>
      <c r="N5" s="15">
        <f>SUM(C5:M5)</f>
        <v>67850</v>
      </c>
      <c r="O5" s="16">
        <f t="shared" ref="O5:O12" si="0">N5/$N$12</f>
        <v>3.5459593701519063E-2</v>
      </c>
      <c r="P5" s="17"/>
    </row>
    <row r="6" spans="1:16" s="18" customFormat="1" ht="21.75" customHeight="1">
      <c r="A6" s="111" t="s">
        <v>18</v>
      </c>
      <c r="B6" s="112"/>
      <c r="C6" s="19">
        <f>'[1]LP - budget '!F12</f>
        <v>2422</v>
      </c>
      <c r="D6" s="19">
        <f>'[1]CBP - budget'!F12</f>
        <v>1624</v>
      </c>
      <c r="E6" s="19">
        <f>'[1]Partner 2 - budget'!F12</f>
        <v>900</v>
      </c>
      <c r="F6" s="19">
        <f>'[1]Partner 3 - budget'!F12</f>
        <v>900</v>
      </c>
      <c r="G6" s="19">
        <f>'[1]Partner 4 - budget'!F12</f>
        <v>900</v>
      </c>
      <c r="H6" s="19">
        <f>'[1]Partner 5 - budget'!F12</f>
        <v>900</v>
      </c>
      <c r="I6" s="19">
        <f>'[1]Partner 6 - budget'!F12</f>
        <v>1100</v>
      </c>
      <c r="J6" s="19">
        <f>'[1]Partner 7 - budget'!F12</f>
        <v>1100</v>
      </c>
      <c r="K6" s="19">
        <f>'[1]Partner 8 - budget'!F12</f>
        <v>1100</v>
      </c>
      <c r="L6" s="19">
        <f>'[1]Partner 9 - budget'!F12</f>
        <v>0</v>
      </c>
      <c r="M6" s="20">
        <f>'[1]Partner 10 - budget'!F12</f>
        <v>0</v>
      </c>
      <c r="N6" s="15">
        <f t="shared" ref="N6:N12" si="1">SUM(C6:M6)</f>
        <v>10946</v>
      </c>
      <c r="O6" s="16">
        <f t="shared" si="0"/>
        <v>5.7205705623703416E-3</v>
      </c>
      <c r="P6" s="17"/>
    </row>
    <row r="7" spans="1:16" s="18" customFormat="1" ht="41.25" customHeight="1">
      <c r="A7" s="111" t="s">
        <v>19</v>
      </c>
      <c r="B7" s="112"/>
      <c r="C7" s="19">
        <f>'[1]LP - budget '!F18</f>
        <v>0</v>
      </c>
      <c r="D7" s="19">
        <f>'[1]CBP - budget'!F18</f>
        <v>0</v>
      </c>
      <c r="E7" s="19">
        <f>'[1]Partner 2 - budget'!F18</f>
        <v>0</v>
      </c>
      <c r="F7" s="19">
        <f>'[1]Partner 3 - budget'!F18</f>
        <v>0</v>
      </c>
      <c r="G7" s="19">
        <f>'[1]Partner 4 - budget'!F18</f>
        <v>0</v>
      </c>
      <c r="H7" s="19">
        <f>'[1]Partner 5 - budget'!F18</f>
        <v>0</v>
      </c>
      <c r="I7" s="19">
        <f>'[1]Partner 6 - budget'!F18</f>
        <v>0</v>
      </c>
      <c r="J7" s="19">
        <f>'[1]Partner 7 - budget'!F18</f>
        <v>0</v>
      </c>
      <c r="K7" s="19">
        <f>'[1]Partner 8 - budget'!F18</f>
        <v>0</v>
      </c>
      <c r="L7" s="19">
        <f>'[1]Partner 9 - budget'!F18</f>
        <v>0</v>
      </c>
      <c r="M7" s="20">
        <f>'[1]Partner 10 - budget'!F18</f>
        <v>0</v>
      </c>
      <c r="N7" s="15">
        <f t="shared" si="1"/>
        <v>0</v>
      </c>
      <c r="O7" s="16">
        <f t="shared" si="0"/>
        <v>0</v>
      </c>
      <c r="P7" s="17"/>
    </row>
    <row r="8" spans="1:16" s="18" customFormat="1" ht="33" customHeight="1">
      <c r="A8" s="111" t="s">
        <v>20</v>
      </c>
      <c r="B8" s="112"/>
      <c r="C8" s="19">
        <f>'[1]LP - budget '!F22</f>
        <v>37831.5</v>
      </c>
      <c r="D8" s="19">
        <f>'[1]CBP - budget'!F22</f>
        <v>22153</v>
      </c>
      <c r="E8" s="19">
        <f>'[1]Partner 2 - budget'!F22</f>
        <v>6709</v>
      </c>
      <c r="F8" s="19">
        <f>'[1]Partner 3 - budget'!F22</f>
        <v>2125</v>
      </c>
      <c r="G8" s="19">
        <f>'[1]Partner 4 - budget'!F22</f>
        <v>21046.5</v>
      </c>
      <c r="H8" s="19">
        <f>'[1]Partner 5 - budget'!F22</f>
        <v>3137</v>
      </c>
      <c r="I8" s="19">
        <f>'[1]Partner 6 - budget'!F22</f>
        <v>13131</v>
      </c>
      <c r="J8" s="19">
        <f>'[1]Partner 7 - budget'!F22</f>
        <v>16536</v>
      </c>
      <c r="K8" s="19">
        <f>'[1]Partner 8 - budget'!F22</f>
        <v>21146</v>
      </c>
      <c r="L8" s="19">
        <f>'[1]Partner 9 - budget'!F22</f>
        <v>0</v>
      </c>
      <c r="M8" s="20">
        <f>'[1]Partner 10 - budget'!F22</f>
        <v>0</v>
      </c>
      <c r="N8" s="15">
        <f t="shared" si="1"/>
        <v>143815</v>
      </c>
      <c r="O8" s="16">
        <f t="shared" si="0"/>
        <v>7.5160227976182228E-2</v>
      </c>
      <c r="P8" s="17"/>
    </row>
    <row r="9" spans="1:16" s="18" customFormat="1" ht="20.25" customHeight="1">
      <c r="A9" s="111" t="s">
        <v>21</v>
      </c>
      <c r="B9" s="112"/>
      <c r="C9" s="19">
        <f>'[1]LP - budget '!F70</f>
        <v>2496</v>
      </c>
      <c r="D9" s="19">
        <f>'[1]CBP - budget'!F70</f>
        <v>0</v>
      </c>
      <c r="E9" s="19">
        <f>'[1]Partner 2 - budget'!F70</f>
        <v>0</v>
      </c>
      <c r="F9" s="19">
        <f>'[1]Partner 3 - budget'!F70</f>
        <v>0</v>
      </c>
      <c r="G9" s="19">
        <f>'[1]Partner 4 - budget'!F70</f>
        <v>0</v>
      </c>
      <c r="H9" s="19">
        <f>'[1]Partner 5 - budget'!F70</f>
        <v>0</v>
      </c>
      <c r="I9" s="19">
        <f>'[1]Partner 6 - budget'!F70</f>
        <v>0</v>
      </c>
      <c r="J9" s="19">
        <f>'[1]Partner 7 - budget'!F70</f>
        <v>0</v>
      </c>
      <c r="K9" s="19">
        <f>'[1]Partner 8 - budget'!F70</f>
        <v>1248</v>
      </c>
      <c r="L9" s="19">
        <f>'[1]Partner 9 - budget'!F70</f>
        <v>0</v>
      </c>
      <c r="M9" s="20">
        <f>'[1]Partner 10 - budget'!F70</f>
        <v>0</v>
      </c>
      <c r="N9" s="15">
        <f t="shared" si="1"/>
        <v>3744</v>
      </c>
      <c r="O9" s="16">
        <f t="shared" si="0"/>
        <v>1.9566797172953189E-3</v>
      </c>
      <c r="P9" s="17"/>
    </row>
    <row r="10" spans="1:16" s="18" customFormat="1" ht="15.75" customHeight="1">
      <c r="A10" s="111" t="s">
        <v>22</v>
      </c>
      <c r="B10" s="112"/>
      <c r="C10" s="19">
        <f>'[1]LP - budget '!F88</f>
        <v>261446</v>
      </c>
      <c r="D10" s="19">
        <f>'[1]CBP - budget'!F88</f>
        <v>3917</v>
      </c>
      <c r="E10" s="19">
        <f>'[1]Partner 2 - budget'!F88</f>
        <v>171554</v>
      </c>
      <c r="F10" s="19">
        <f>'[1]Partner 3 - budget'!F88</f>
        <v>7626.5</v>
      </c>
      <c r="G10" s="19">
        <f>'[1]Partner 4 - budget'!F88</f>
        <v>429801</v>
      </c>
      <c r="H10" s="19">
        <f>'[1]Partner 5 - budget'!F88</f>
        <v>45077</v>
      </c>
      <c r="I10" s="19">
        <f>'[1]Partner 6 - budget'!F88</f>
        <v>196468</v>
      </c>
      <c r="J10" s="19">
        <f>'[1]Partner 7 - budget'!F88</f>
        <v>254166</v>
      </c>
      <c r="K10" s="19">
        <f>'[1]Partner 8 - budget'!F88</f>
        <v>285655</v>
      </c>
      <c r="L10" s="19">
        <f>'[1]Partner 9 - budget'!F88</f>
        <v>0</v>
      </c>
      <c r="M10" s="20">
        <f>'[1]Partner 10 - budget'!F88</f>
        <v>0</v>
      </c>
      <c r="N10" s="15">
        <f t="shared" si="1"/>
        <v>1655710.5</v>
      </c>
      <c r="O10" s="16">
        <f t="shared" si="0"/>
        <v>0.86530319259158417</v>
      </c>
      <c r="P10" s="17"/>
    </row>
    <row r="11" spans="1:16" s="18" customFormat="1" ht="41.25" customHeight="1" thickBot="1">
      <c r="A11" s="113" t="s">
        <v>23</v>
      </c>
      <c r="B11" s="114"/>
      <c r="C11" s="21">
        <f>'[1]LP - budget '!F93</f>
        <v>11659</v>
      </c>
      <c r="D11" s="21">
        <f>'[1]CBP - budget'!F93</f>
        <v>5958</v>
      </c>
      <c r="E11" s="21">
        <f>'[1]Partner 2 - budget'!F93</f>
        <v>1724</v>
      </c>
      <c r="F11" s="21">
        <f>'[1]Partner 3 - budget'!F93</f>
        <v>1175</v>
      </c>
      <c r="G11" s="21">
        <f>'[1]Partner 4 - budget'!F93</f>
        <v>2324</v>
      </c>
      <c r="H11" s="21">
        <f>'[1]Partner 5 - budget'!F93</f>
        <v>1624</v>
      </c>
      <c r="I11" s="21">
        <f>'[1]Partner 6 - budget'!F93</f>
        <v>2872</v>
      </c>
      <c r="J11" s="21">
        <f>'[1]Partner 7 - budget'!F93</f>
        <v>1972</v>
      </c>
      <c r="K11" s="21">
        <f>'[1]Partner 8 - budget'!F93</f>
        <v>2072</v>
      </c>
      <c r="L11" s="21">
        <f>'[1]Partner 9 - budget'!F93</f>
        <v>0</v>
      </c>
      <c r="M11" s="22">
        <f>'[1]Partner 10 - budget'!F93</f>
        <v>0</v>
      </c>
      <c r="N11" s="23">
        <f t="shared" si="1"/>
        <v>31380</v>
      </c>
      <c r="O11" s="16">
        <f t="shared" si="0"/>
        <v>1.6399735451048905E-2</v>
      </c>
      <c r="P11" s="17"/>
    </row>
    <row r="12" spans="1:16" s="18" customFormat="1" ht="33.75" customHeight="1" thickBot="1">
      <c r="A12" s="115" t="s">
        <v>24</v>
      </c>
      <c r="B12" s="116"/>
      <c r="C12" s="24">
        <f t="shared" ref="C12:M12" si="2">SUM(C5:C11)</f>
        <v>337630.5</v>
      </c>
      <c r="D12" s="24">
        <f t="shared" si="2"/>
        <v>34682</v>
      </c>
      <c r="E12" s="24">
        <f t="shared" si="2"/>
        <v>186105</v>
      </c>
      <c r="F12" s="24">
        <f t="shared" si="2"/>
        <v>13233.5</v>
      </c>
      <c r="G12" s="24">
        <f t="shared" si="2"/>
        <v>476562.5</v>
      </c>
      <c r="H12" s="24">
        <f t="shared" si="2"/>
        <v>53591</v>
      </c>
      <c r="I12" s="24">
        <f t="shared" si="2"/>
        <v>216907</v>
      </c>
      <c r="J12" s="24">
        <f t="shared" si="2"/>
        <v>278349</v>
      </c>
      <c r="K12" s="24">
        <f t="shared" si="2"/>
        <v>316385</v>
      </c>
      <c r="L12" s="24">
        <f t="shared" si="2"/>
        <v>0</v>
      </c>
      <c r="M12" s="25">
        <f t="shared" si="2"/>
        <v>0</v>
      </c>
      <c r="N12" s="26">
        <f t="shared" si="1"/>
        <v>1913445.5</v>
      </c>
      <c r="O12" s="16">
        <f t="shared" si="0"/>
        <v>1</v>
      </c>
      <c r="P12" s="17"/>
    </row>
    <row r="13" spans="1:16" s="18" customFormat="1" ht="22.5" customHeight="1" thickBot="1">
      <c r="A13" s="102" t="s">
        <v>16</v>
      </c>
      <c r="B13" s="103"/>
      <c r="C13" s="27">
        <f t="shared" ref="C13:N13" si="3">C12/$N$12</f>
        <v>0.17645158955402701</v>
      </c>
      <c r="D13" s="27">
        <f t="shared" si="3"/>
        <v>1.812541825727464E-2</v>
      </c>
      <c r="E13" s="27">
        <f t="shared" si="3"/>
        <v>9.7261719761550569E-2</v>
      </c>
      <c r="F13" s="27">
        <f t="shared" si="3"/>
        <v>6.9160579697723299E-3</v>
      </c>
      <c r="G13" s="27">
        <f t="shared" si="3"/>
        <v>0.24905987654208075</v>
      </c>
      <c r="H13" s="27">
        <f t="shared" si="3"/>
        <v>2.8007591541018544E-2</v>
      </c>
      <c r="I13" s="27">
        <f t="shared" si="3"/>
        <v>0.11335938232889309</v>
      </c>
      <c r="J13" s="27">
        <f t="shared" si="3"/>
        <v>0.14547004343734901</v>
      </c>
      <c r="K13" s="27">
        <f t="shared" si="3"/>
        <v>0.16534832060803403</v>
      </c>
      <c r="L13" s="27">
        <f t="shared" si="3"/>
        <v>0</v>
      </c>
      <c r="M13" s="27">
        <f t="shared" si="3"/>
        <v>0</v>
      </c>
      <c r="N13" s="27">
        <f t="shared" si="3"/>
        <v>1</v>
      </c>
      <c r="O13" s="28"/>
      <c r="P13" s="17"/>
    </row>
    <row r="14" spans="1:16" s="34" customFormat="1" ht="9.75" customHeight="1" thickBot="1">
      <c r="A14" s="29"/>
      <c r="B14" s="30"/>
      <c r="C14" s="31"/>
      <c r="D14" s="32"/>
      <c r="E14" s="31"/>
      <c r="F14" s="32"/>
      <c r="G14" s="31"/>
      <c r="H14" s="32"/>
      <c r="I14" s="31"/>
      <c r="J14" s="32"/>
      <c r="K14" s="33"/>
    </row>
    <row r="15" spans="1:16" ht="15.75" customHeight="1" thickBot="1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104"/>
      <c r="K15" s="5"/>
      <c r="N15" s="34"/>
      <c r="O15" s="34"/>
    </row>
    <row r="16" spans="1:16" s="7" customFormat="1" ht="44.25" customHeight="1" thickBot="1">
      <c r="A16" s="105" t="s">
        <v>26</v>
      </c>
      <c r="B16" s="106"/>
      <c r="C16" s="107"/>
      <c r="D16" s="108" t="s">
        <v>27</v>
      </c>
      <c r="E16" s="107"/>
      <c r="F16" s="109" t="s">
        <v>28</v>
      </c>
      <c r="G16" s="110"/>
      <c r="H16" s="109" t="s">
        <v>29</v>
      </c>
      <c r="I16" s="110"/>
      <c r="J16" s="109" t="s">
        <v>30</v>
      </c>
      <c r="K16" s="110"/>
      <c r="L16" s="35" t="s">
        <v>31</v>
      </c>
      <c r="M16" s="36"/>
      <c r="N16" s="84" t="s">
        <v>32</v>
      </c>
      <c r="O16" s="85"/>
    </row>
    <row r="17" spans="1:21" s="7" customFormat="1" ht="24.75" customHeight="1" thickBot="1">
      <c r="A17" s="86" t="str">
        <f>C4</f>
        <v>Pálháza Város Önkormányzat</v>
      </c>
      <c r="B17" s="87"/>
      <c r="C17" s="88"/>
      <c r="D17" s="89" t="s">
        <v>33</v>
      </c>
      <c r="E17" s="90"/>
      <c r="F17" s="13">
        <f>'[1]LP - budget '!F104</f>
        <v>286985.92499999999</v>
      </c>
      <c r="G17" s="37">
        <f t="shared" ref="G17:G28" si="4">F17/L17</f>
        <v>0.85</v>
      </c>
      <c r="H17" s="13">
        <f>'[1]LP - budget '!F105</f>
        <v>33763.049999999988</v>
      </c>
      <c r="I17" s="37">
        <f t="shared" ref="I17:I27" si="5">H17/L17</f>
        <v>9.9999999999999964E-2</v>
      </c>
      <c r="J17" s="13">
        <f>'[1]LP - budget '!F101</f>
        <v>16881.525000000001</v>
      </c>
      <c r="K17" s="38">
        <f t="shared" ref="K17:K27" si="6">J17/L17</f>
        <v>0.05</v>
      </c>
      <c r="L17" s="39">
        <f t="shared" ref="L17:L28" si="7">F17+H17+J17</f>
        <v>337630.5</v>
      </c>
      <c r="M17" s="40"/>
      <c r="N17" s="91">
        <f>F28</f>
        <v>1626428.6749999998</v>
      </c>
      <c r="O17" s="92"/>
    </row>
    <row r="18" spans="1:21" s="7" customFormat="1" ht="22.5" customHeight="1">
      <c r="A18" s="93" t="str">
        <f>D4</f>
        <v>Obec Ždaňa</v>
      </c>
      <c r="B18" s="94"/>
      <c r="C18" s="95"/>
      <c r="D18" s="82" t="s">
        <v>34</v>
      </c>
      <c r="E18" s="83"/>
      <c r="F18" s="19">
        <f>'[1]CBP - budget'!F104</f>
        <v>29479.7</v>
      </c>
      <c r="G18" s="41">
        <f t="shared" si="4"/>
        <v>0.85</v>
      </c>
      <c r="H18" s="19">
        <f>'[1]CBP - budget'!F105</f>
        <v>3468.2000000000007</v>
      </c>
      <c r="I18" s="41">
        <f t="shared" si="5"/>
        <v>0.10000000000000002</v>
      </c>
      <c r="J18" s="19">
        <f>'[1]CBP - budget'!F101</f>
        <v>1734.1000000000001</v>
      </c>
      <c r="K18" s="42">
        <f t="shared" si="6"/>
        <v>0.05</v>
      </c>
      <c r="L18" s="43">
        <f t="shared" si="7"/>
        <v>34682</v>
      </c>
      <c r="M18" s="44"/>
      <c r="N18" s="96" t="s">
        <v>35</v>
      </c>
      <c r="O18" s="97"/>
    </row>
    <row r="19" spans="1:21" s="7" customFormat="1" ht="14.1" customHeight="1">
      <c r="A19" s="77" t="str">
        <f>E4</f>
        <v>Obec Čaňa</v>
      </c>
      <c r="B19" s="78"/>
      <c r="C19" s="79"/>
      <c r="D19" s="82" t="s">
        <v>34</v>
      </c>
      <c r="E19" s="83"/>
      <c r="F19" s="19">
        <f>'[1]Partner 2 - budget'!F104</f>
        <v>158189.25</v>
      </c>
      <c r="G19" s="41">
        <f t="shared" si="4"/>
        <v>0.85</v>
      </c>
      <c r="H19" s="19">
        <f>'[1]Partner 2 - budget'!F105</f>
        <v>18610.5</v>
      </c>
      <c r="I19" s="41">
        <f t="shared" si="5"/>
        <v>0.1</v>
      </c>
      <c r="J19" s="19">
        <f>'[1]Partner 2 - budget'!F101</f>
        <v>9305.25</v>
      </c>
      <c r="K19" s="42">
        <f t="shared" si="6"/>
        <v>0.05</v>
      </c>
      <c r="L19" s="43">
        <f t="shared" si="7"/>
        <v>186105</v>
      </c>
      <c r="M19" s="44"/>
      <c r="N19" s="98"/>
      <c r="O19" s="99"/>
    </row>
    <row r="20" spans="1:21" s="7" customFormat="1" ht="14.1" customHeight="1">
      <c r="A20" s="77" t="str">
        <f>F4</f>
        <v>Obec Skároš</v>
      </c>
      <c r="B20" s="78"/>
      <c r="C20" s="79"/>
      <c r="D20" s="82" t="s">
        <v>34</v>
      </c>
      <c r="E20" s="83"/>
      <c r="F20" s="19">
        <f>'[1]Partner 3 - budget'!F104</f>
        <v>11248.475</v>
      </c>
      <c r="G20" s="41">
        <f t="shared" si="4"/>
        <v>0.85</v>
      </c>
      <c r="H20" s="19">
        <f>'[1]Partner 3 - budget'!F105</f>
        <v>1323.3500000000004</v>
      </c>
      <c r="I20" s="41">
        <f t="shared" si="5"/>
        <v>0.10000000000000003</v>
      </c>
      <c r="J20" s="19">
        <f>'[1]Partner 3 - budget'!F101</f>
        <v>661.67500000000007</v>
      </c>
      <c r="K20" s="42">
        <f t="shared" si="6"/>
        <v>0.05</v>
      </c>
      <c r="L20" s="43">
        <f t="shared" si="7"/>
        <v>13233.5</v>
      </c>
      <c r="M20" s="44"/>
      <c r="N20" s="98"/>
      <c r="O20" s="99"/>
    </row>
    <row r="21" spans="1:21" s="7" customFormat="1" ht="14.1" customHeight="1">
      <c r="A21" s="77" t="str">
        <f>G4</f>
        <v>Obec Trstené pri Hornáde</v>
      </c>
      <c r="B21" s="78"/>
      <c r="C21" s="79"/>
      <c r="D21" s="82" t="s">
        <v>34</v>
      </c>
      <c r="E21" s="83"/>
      <c r="F21" s="19">
        <f>'[1]Partner 4 - budget'!F104</f>
        <v>405078.125</v>
      </c>
      <c r="G21" s="41">
        <f t="shared" si="4"/>
        <v>0.85</v>
      </c>
      <c r="H21" s="19">
        <f>'[1]Partner 4 - budget'!F105</f>
        <v>47656.25</v>
      </c>
      <c r="I21" s="41">
        <f t="shared" si="5"/>
        <v>0.1</v>
      </c>
      <c r="J21" s="19">
        <f>'[1]Partner 4 - budget'!F101</f>
        <v>23828.125</v>
      </c>
      <c r="K21" s="42">
        <f t="shared" si="6"/>
        <v>0.05</v>
      </c>
      <c r="L21" s="43">
        <f t="shared" si="7"/>
        <v>476562.5</v>
      </c>
      <c r="M21"/>
      <c r="N21" s="98"/>
      <c r="O21" s="99"/>
    </row>
    <row r="22" spans="1:21" s="7" customFormat="1" ht="14.1" customHeight="1">
      <c r="A22" s="77" t="str">
        <f>H4</f>
        <v>Obec Gyňov</v>
      </c>
      <c r="B22" s="78"/>
      <c r="C22" s="79"/>
      <c r="D22" s="82" t="s">
        <v>34</v>
      </c>
      <c r="E22" s="83"/>
      <c r="F22" s="19">
        <f>'[1]Partner 5 - budget'!F104</f>
        <v>45552.35</v>
      </c>
      <c r="G22" s="41">
        <f t="shared" si="4"/>
        <v>0.85</v>
      </c>
      <c r="H22" s="19">
        <f>'[1]Partner 5 - budget'!F105</f>
        <v>5359.0999999999985</v>
      </c>
      <c r="I22" s="41">
        <f t="shared" si="5"/>
        <v>9.9999999999999978E-2</v>
      </c>
      <c r="J22" s="19">
        <f>'[1]Partner 5 - budget'!F101</f>
        <v>2679.55</v>
      </c>
      <c r="K22" s="42">
        <f t="shared" si="6"/>
        <v>0.05</v>
      </c>
      <c r="L22" s="43">
        <f t="shared" si="7"/>
        <v>53591</v>
      </c>
      <c r="M22"/>
      <c r="N22" s="100"/>
      <c r="O22" s="101"/>
    </row>
    <row r="23" spans="1:21" s="7" customFormat="1" ht="14.1" customHeight="1">
      <c r="A23" s="77" t="str">
        <f>I4</f>
        <v>Hollóháza Község Önkormányzata</v>
      </c>
      <c r="B23" s="78"/>
      <c r="C23" s="79"/>
      <c r="D23" s="80" t="s">
        <v>33</v>
      </c>
      <c r="E23" s="81"/>
      <c r="F23" s="19">
        <f>'[1]Partner 6 - budget'!F104</f>
        <v>184370.94999999998</v>
      </c>
      <c r="G23" s="41">
        <f t="shared" si="4"/>
        <v>0.84999999999999987</v>
      </c>
      <c r="H23" s="19">
        <f>'[1]Partner 6 - budget'!F105</f>
        <v>21690.700000000012</v>
      </c>
      <c r="I23" s="41">
        <f>H23/L23</f>
        <v>0.10000000000000005</v>
      </c>
      <c r="J23" s="19">
        <f>'[1]Partner 6 - budget'!F101</f>
        <v>10845.35</v>
      </c>
      <c r="K23" s="42">
        <f>J23/L23</f>
        <v>0.05</v>
      </c>
      <c r="L23" s="43">
        <f>F23+H23+J23</f>
        <v>216907</v>
      </c>
      <c r="M23"/>
      <c r="N23" s="45" t="str">
        <f>IF([1]Frontpage!H14=[1]Frontpage!K1,[1]Frontpage!L1,IF([1]Frontpage!H14=[1]Frontpage!K2,[1]Frontpage!L2,IF([1]Frontpage!H14=[1]Frontpage!K3,[1]Frontpage!L3,IF([1]Frontpage!H14=[1]Frontpage!K5,[1]Frontpage!L5,IF([1]Frontpage!H14=[1]Frontpage!K6,[1]Frontpage!L6,IF([1]Frontpage!H14=[1]Frontpage!K7,[1]Frontpage!L7,IF([1]Frontpage!H14=[1]Frontpage!K8,[1]Frontpage!L8," ")))))))</f>
        <v xml:space="preserve"> </v>
      </c>
      <c r="O23" s="46" t="str">
        <f>IF([1]Frontpage!H14=[1]Frontpage!K1,[1]Frontpage!M1,IF([1]Frontpage!H14=[1]Frontpage!K2,[1]Frontpage!M2,IF([1]Frontpage!H14=[1]Frontpage!K3,[1]Frontpage!M3,IF([1]Frontpage!H14=[1]Frontpage!K5,[1]Frontpage!M5,IF([1]Frontpage!H14=[1]Frontpage!K6,[1]Frontpage!M6,IF([1]Frontpage!H14=[1]Frontpage!K7,[1]Frontpage!M7,IF([1]Frontpage!H14=[1]Frontpage!K8,[1]Frontpage!M8," ")))))))</f>
        <v xml:space="preserve"> </v>
      </c>
    </row>
    <row r="24" spans="1:21" s="7" customFormat="1" ht="14.1" customHeight="1">
      <c r="A24" s="77" t="str">
        <f>J4</f>
        <v>Füzérkomlós Község Önkormányzata</v>
      </c>
      <c r="B24" s="78"/>
      <c r="C24" s="79"/>
      <c r="D24" s="80" t="s">
        <v>33</v>
      </c>
      <c r="E24" s="81"/>
      <c r="F24" s="19">
        <f>'[1]Partner 7 - budget'!F104</f>
        <v>236596.65</v>
      </c>
      <c r="G24" s="41">
        <f t="shared" si="4"/>
        <v>0.85</v>
      </c>
      <c r="H24" s="19">
        <f>'[1]Partner 7 - budget'!F105</f>
        <v>27834.899999999994</v>
      </c>
      <c r="I24" s="41">
        <f>H24/L24</f>
        <v>9.9999999999999978E-2</v>
      </c>
      <c r="J24" s="19">
        <f>'[1]Partner 7 - budget'!F101</f>
        <v>13917.45</v>
      </c>
      <c r="K24" s="42">
        <f>J24/L24</f>
        <v>0.05</v>
      </c>
      <c r="L24" s="43">
        <f>F24+H24+J24</f>
        <v>278349</v>
      </c>
      <c r="M24"/>
      <c r="N24" s="47">
        <f>IF([1]Frontpage!H14=[1]Frontpage!K9,[1]Frontpage!L9,IF([1]Frontpage!H14=[1]Frontpage!K10,[1]Frontpage!L10,IF([1]Frontpage!H14=[1]Frontpage!K11,[1]Frontpage!L11,IF([1]Frontpage!H14=[1]Frontpage!K13,[1]Frontpage!L13,IF([1]Frontpage!H14=[1]Frontpage!K14,[1]Frontpage!L14,IF([1]Frontpage!H14=[1]Frontpage!K15,[1]Frontpage!L15,IF([1]Frontpage!H14=[1]Frontpage!K16,[1]Frontpage!L16," ")))))))</f>
        <v>200000</v>
      </c>
      <c r="O24" s="48">
        <f>IF([1]Frontpage!H14=[1]Frontpage!K9,[1]Frontpage!M9,IF([1]Frontpage!H14=[1]Frontpage!K10,[1]Frontpage!M10,IF([1]Frontpage!H14=[1]Frontpage!K11,[1]Frontpage!M11,IF([1]Frontpage!H14=[1]Frontpage!K13,[1]Frontpage!M13,IF([1]Frontpage!H14=[1]Frontpage!K14,[1]Frontpage!M14,IF([1]Frontpage!H14=[1]Frontpage!K15,[1]Frontpage!M15,IF([1]Frontpage!H14=[1]Frontpage!K16,[1]Frontpage!M16," ")))))))</f>
        <v>2000000</v>
      </c>
    </row>
    <row r="25" spans="1:21" s="7" customFormat="1" ht="14.1" customHeight="1" thickBot="1">
      <c r="A25" s="77" t="str">
        <f>K4</f>
        <v>Füzér Község Önkormányzata</v>
      </c>
      <c r="B25" s="78"/>
      <c r="C25" s="79"/>
      <c r="D25" s="80" t="s">
        <v>33</v>
      </c>
      <c r="E25" s="81"/>
      <c r="F25" s="19">
        <f>'[1]Partner 8 - budget'!F104</f>
        <v>268927.25</v>
      </c>
      <c r="G25" s="41">
        <f t="shared" si="4"/>
        <v>0.85</v>
      </c>
      <c r="H25" s="19">
        <f>'[1]Partner 8 - budget'!F105</f>
        <v>31638.5</v>
      </c>
      <c r="I25" s="41">
        <f>H25/L25</f>
        <v>0.1</v>
      </c>
      <c r="J25" s="19">
        <f>'[1]Partner 8 - budget'!F101</f>
        <v>15819.25</v>
      </c>
      <c r="K25" s="42">
        <f>J25/L25</f>
        <v>0.05</v>
      </c>
      <c r="L25" s="43">
        <f>F25+H25+J25</f>
        <v>316385</v>
      </c>
      <c r="M25"/>
      <c r="N25" s="49" t="str">
        <f>IF([1]Frontpage!H14=[1]Frontpage!K18,[1]Frontpage!L18,IF([1]Frontpage!H14=[1]Frontpage!K19,[1]Frontpage!L19,IF([1]Frontpage!H14=[1]Frontpage!K20,[1]Frontpage!L20,IF([1]Frontpage!H14=[1]Frontpage!K21,[1]Frontpage!L21, IF([1]Frontpage!H14=[1]Frontpage!K22,[1]Frontpage!L22," ")))))</f>
        <v xml:space="preserve"> </v>
      </c>
      <c r="O25" s="50" t="str">
        <f>IF([1]Frontpage!H14=[1]Frontpage!K18,[1]Frontpage!M18,IF([1]Frontpage!H14=[1]Frontpage!K19,[1]Frontpage!M19,IF([1]Frontpage!H14=[1]Frontpage!K20,[1]Frontpage!M20,IF([1]Frontpage!H14=[1]Frontpage!K21,[1]Frontpage!M21, IF([1]Frontpage!H14=[1]Frontpage!K22,[1]Frontpage!M22," ")))))</f>
        <v xml:space="preserve"> </v>
      </c>
    </row>
    <row r="26" spans="1:21" s="7" customFormat="1" ht="14.1" customHeight="1">
      <c r="A26" s="77" t="str">
        <f>L4</f>
        <v>Közlekedési, Hírközlési és Energiaügyi Minisztérium - Közlekedésfejlesztési Koordinációs Központ</v>
      </c>
      <c r="B26" s="78"/>
      <c r="C26" s="79"/>
      <c r="D26" s="80" t="s">
        <v>36</v>
      </c>
      <c r="E26" s="81"/>
      <c r="F26" s="19">
        <f>'[1]Partner 9 - budget'!F104</f>
        <v>0</v>
      </c>
      <c r="G26" s="41" t="e">
        <f t="shared" si="4"/>
        <v>#DIV/0!</v>
      </c>
      <c r="H26" s="19">
        <f>'[1]Partner 9 - budget'!F105</f>
        <v>0</v>
      </c>
      <c r="I26" s="41" t="e">
        <f>H26/L26</f>
        <v>#DIV/0!</v>
      </c>
      <c r="J26" s="19">
        <f>'[1]Partner 9 - budget'!F101</f>
        <v>0</v>
      </c>
      <c r="K26" s="42" t="e">
        <f>J26/L26</f>
        <v>#DIV/0!</v>
      </c>
      <c r="L26" s="43">
        <f>F26+H26+J26</f>
        <v>0</v>
      </c>
      <c r="M26"/>
      <c r="N26" s="51"/>
      <c r="O26" s="51"/>
    </row>
    <row r="27" spans="1:21" s="7" customFormat="1" ht="14.1" customHeight="1" thickBot="1">
      <c r="A27" s="67" t="str">
        <f>M4</f>
        <v>Partner 10</v>
      </c>
      <c r="B27" s="68"/>
      <c r="C27" s="69"/>
      <c r="D27" s="70"/>
      <c r="E27" s="71"/>
      <c r="F27" s="21">
        <f>'[1]Partner 10 - budget'!F104</f>
        <v>0</v>
      </c>
      <c r="G27" s="52" t="e">
        <f t="shared" si="4"/>
        <v>#DIV/0!</v>
      </c>
      <c r="H27" s="21">
        <f>'[1]Partner 10 - budget'!F105</f>
        <v>0</v>
      </c>
      <c r="I27" s="52" t="e">
        <f t="shared" si="5"/>
        <v>#DIV/0!</v>
      </c>
      <c r="J27" s="21">
        <f>'[1]Partner 10 - budget'!F101</f>
        <v>0</v>
      </c>
      <c r="K27" s="53" t="e">
        <f t="shared" si="6"/>
        <v>#DIV/0!</v>
      </c>
      <c r="L27" s="43">
        <f t="shared" si="7"/>
        <v>0</v>
      </c>
      <c r="M27"/>
      <c r="N27"/>
      <c r="O27"/>
    </row>
    <row r="28" spans="1:21" s="7" customFormat="1" ht="12.95" customHeight="1" thickBot="1">
      <c r="A28" s="72" t="s">
        <v>31</v>
      </c>
      <c r="B28" s="73"/>
      <c r="C28" s="74"/>
      <c r="D28" s="75"/>
      <c r="E28" s="76"/>
      <c r="F28" s="54">
        <f>SUM(F17:F27)</f>
        <v>1626428.6749999998</v>
      </c>
      <c r="G28" s="55">
        <f t="shared" si="4"/>
        <v>0.85</v>
      </c>
      <c r="H28" s="54">
        <f>SUM(H17:H27)</f>
        <v>191344.55</v>
      </c>
      <c r="I28" s="55">
        <f>H28/L28</f>
        <v>0.1</v>
      </c>
      <c r="J28" s="54">
        <f>SUM(J17:J27)</f>
        <v>95672.275000000009</v>
      </c>
      <c r="K28" s="55">
        <f>J28/L28</f>
        <v>5.000000000000001E-2</v>
      </c>
      <c r="L28" s="56">
        <f t="shared" si="7"/>
        <v>1913445.4999999998</v>
      </c>
      <c r="M28"/>
      <c r="N28"/>
      <c r="O28"/>
    </row>
    <row r="29" spans="1:21" s="7" customFormat="1" ht="12.75" customHeight="1">
      <c r="K29" s="57"/>
      <c r="L29"/>
      <c r="M29"/>
      <c r="N29"/>
      <c r="O29"/>
      <c r="P29" s="58"/>
      <c r="Q29" s="59"/>
      <c r="R29" s="58"/>
      <c r="S29" s="60"/>
      <c r="T29" s="44"/>
    </row>
    <row r="30" spans="1:21" s="7" customFormat="1" ht="12.75" customHeight="1">
      <c r="K30" s="40"/>
      <c r="L30"/>
      <c r="M30"/>
      <c r="N30"/>
      <c r="O30"/>
      <c r="P30" s="58"/>
      <c r="Q30" s="59"/>
      <c r="R30" s="58"/>
      <c r="S30" s="60"/>
      <c r="T30" s="44"/>
      <c r="U30" s="61"/>
    </row>
    <row r="31" spans="1:21" s="7" customFormat="1" ht="12.75" customHeight="1">
      <c r="K31" s="40"/>
      <c r="L31"/>
      <c r="M31"/>
      <c r="N31"/>
      <c r="O31"/>
      <c r="P31" s="58"/>
      <c r="Q31" s="59"/>
      <c r="R31" s="58"/>
      <c r="S31" s="60"/>
      <c r="T31" s="44"/>
      <c r="U31" s="61"/>
    </row>
    <row r="32" spans="1:21" s="7" customFormat="1" ht="4.5" customHeight="1">
      <c r="A32" s="62"/>
      <c r="B32" s="62"/>
      <c r="C32" s="62"/>
      <c r="D32" s="63"/>
      <c r="E32" s="61"/>
      <c r="F32" s="62"/>
      <c r="G32" s="61"/>
      <c r="H32" s="62"/>
      <c r="J32" s="64"/>
      <c r="K32" s="44"/>
      <c r="L32"/>
      <c r="M32"/>
      <c r="N32"/>
      <c r="O32"/>
    </row>
    <row r="46" spans="3:3">
      <c r="C46" s="65"/>
    </row>
    <row r="47" spans="3:3">
      <c r="C47" s="65"/>
    </row>
    <row r="48" spans="3:3">
      <c r="C48" s="65"/>
    </row>
    <row r="49" spans="3:3">
      <c r="C49" s="65"/>
    </row>
    <row r="50" spans="3:3">
      <c r="C50" s="65"/>
    </row>
    <row r="51" spans="3:3">
      <c r="C51" s="65"/>
    </row>
    <row r="52" spans="3:3">
      <c r="C52" s="65"/>
    </row>
    <row r="53" spans="3:3">
      <c r="C53" s="65"/>
    </row>
    <row r="54" spans="3:3">
      <c r="C54" s="65"/>
    </row>
    <row r="55" spans="3:3">
      <c r="C55" s="65"/>
    </row>
    <row r="56" spans="3:3">
      <c r="C56" s="65"/>
    </row>
    <row r="57" spans="3:3">
      <c r="C57" s="65"/>
    </row>
    <row r="58" spans="3:3">
      <c r="C58" s="66"/>
    </row>
  </sheetData>
  <mergeCells count="46">
    <mergeCell ref="A12:B12"/>
    <mergeCell ref="A1:F1"/>
    <mergeCell ref="A3:E3"/>
    <mergeCell ref="G3:O3"/>
    <mergeCell ref="A4:B4"/>
    <mergeCell ref="A5:B5"/>
    <mergeCell ref="A6:B6"/>
    <mergeCell ref="A7:B7"/>
    <mergeCell ref="A8:B8"/>
    <mergeCell ref="A9:B9"/>
    <mergeCell ref="A10:B10"/>
    <mergeCell ref="A11:B11"/>
    <mergeCell ref="A13:B13"/>
    <mergeCell ref="A15:J15"/>
    <mergeCell ref="A16:C16"/>
    <mergeCell ref="D16:E16"/>
    <mergeCell ref="F16:G16"/>
    <mergeCell ref="H16:I16"/>
    <mergeCell ref="J16:K16"/>
    <mergeCell ref="A23:C23"/>
    <mergeCell ref="D23:E23"/>
    <mergeCell ref="N16:O16"/>
    <mergeCell ref="A17:C17"/>
    <mergeCell ref="D17:E17"/>
    <mergeCell ref="N17:O17"/>
    <mergeCell ref="A18:C18"/>
    <mergeCell ref="D18:E18"/>
    <mergeCell ref="N18:O22"/>
    <mergeCell ref="A19:C19"/>
    <mergeCell ref="D19:E19"/>
    <mergeCell ref="A20:C20"/>
    <mergeCell ref="D20:E20"/>
    <mergeCell ref="A21:C21"/>
    <mergeCell ref="D21:E21"/>
    <mergeCell ref="A22:C22"/>
    <mergeCell ref="D22:E22"/>
    <mergeCell ref="A27:C27"/>
    <mergeCell ref="D27:E27"/>
    <mergeCell ref="A28:C28"/>
    <mergeCell ref="D28:E28"/>
    <mergeCell ref="A24:C24"/>
    <mergeCell ref="D24:E24"/>
    <mergeCell ref="A25:C25"/>
    <mergeCell ref="D25:E25"/>
    <mergeCell ref="A26:C26"/>
    <mergeCell ref="D26:E26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2010-09-13T07:08:19Z</dcterms:modified>
</cp:coreProperties>
</file>